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 activeTab="1"/>
  </bookViews>
  <sheets>
    <sheet name="Scheda 1" sheetId="1" r:id="rId1"/>
    <sheet name="Scheda 2b" sheetId="3" r:id="rId2"/>
    <sheet name="Scheda 2" sheetId="2" r:id="rId3"/>
    <sheet name="Scheda 3" sheetId="4" r:id="rId4"/>
    <sheet name="Indicazione" sheetId="5" r:id="rId5"/>
  </sheets>
  <calcPr calcId="125725"/>
</workbook>
</file>

<file path=xl/calcChain.xml><?xml version="1.0" encoding="utf-8"?>
<calcChain xmlns="http://schemas.openxmlformats.org/spreadsheetml/2006/main">
  <c r="K43" i="2"/>
  <c r="N39"/>
  <c r="N40" l="1"/>
  <c r="P43"/>
  <c r="M43"/>
  <c r="L43"/>
  <c r="E8" i="1" l="1"/>
  <c r="N9" i="2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8"/>
  <c r="E10" i="1"/>
  <c r="E9"/>
  <c r="E11"/>
  <c r="E12"/>
  <c r="E13"/>
  <c r="C14"/>
  <c r="D14"/>
  <c r="B14"/>
  <c r="G10" i="3"/>
  <c r="F10"/>
  <c r="E10"/>
  <c r="N43" i="2" l="1"/>
  <c r="E14" i="1"/>
</calcChain>
</file>

<file path=xl/sharedStrings.xml><?xml version="1.0" encoding="utf-8"?>
<sst xmlns="http://schemas.openxmlformats.org/spreadsheetml/2006/main" count="535" uniqueCount="201">
  <si>
    <t>Scheda 1</t>
  </si>
  <si>
    <t>Dell'amministrazione: COMUNE DI GORNO</t>
  </si>
  <si>
    <t>Quadro delle risorse disponibili</t>
  </si>
  <si>
    <t>Scheda 2</t>
  </si>
  <si>
    <t>Articolazione copertura finanziaria</t>
  </si>
  <si>
    <t>Scheda 2b</t>
  </si>
  <si>
    <t>Scheda 3</t>
  </si>
  <si>
    <t>Tipologie risorse disponibili</t>
  </si>
  <si>
    <t/>
  </si>
  <si>
    <t>Disponibilità finanziaria primo anno</t>
  </si>
  <si>
    <t>Disponibilità finanziaria secondo anno</t>
  </si>
  <si>
    <t>Disponibilità finanziaria terzo anno</t>
  </si>
  <si>
    <t>Importo totale</t>
  </si>
  <si>
    <t>Entrate avente destinazione vincolata per legge</t>
  </si>
  <si>
    <t>Entrate acquisite mediante contrazione di mutuo</t>
  </si>
  <si>
    <t>Entrate acquisite mediante apporti di capitale privato</t>
  </si>
  <si>
    <t>Stanziamenti di bilancio</t>
  </si>
  <si>
    <t>Altro</t>
  </si>
  <si>
    <t>CODICE ISTAT</t>
  </si>
  <si>
    <t>Tipologia</t>
  </si>
  <si>
    <t>Totale</t>
  </si>
  <si>
    <t>Importo</t>
  </si>
  <si>
    <t>016116</t>
  </si>
  <si>
    <t>MANUTENZIONE STRAORDINARIA</t>
  </si>
  <si>
    <t>NO</t>
  </si>
  <si>
    <t>€ 0,00</t>
  </si>
  <si>
    <t>NUOVA COSTRUZIONE</t>
  </si>
  <si>
    <t>RECUPERO</t>
  </si>
  <si>
    <t>RISTRUTTURAZIONE</t>
  </si>
  <si>
    <t>DIFESA DEL SUOLO</t>
  </si>
  <si>
    <t>ALTRE INFRASTRUTTURE PER AMBIENTE E TERRITORIO</t>
  </si>
  <si>
    <t xml:space="preserve">ALTRA EDILIZIA PUBBLICA </t>
  </si>
  <si>
    <t>Valorizzazioni immobili comunali.</t>
  </si>
  <si>
    <t>Elenco degli Immobili da trasferire ex articolo 19 comma 5 ter della legge 109/94</t>
  </si>
  <si>
    <t>Riferimento intervento</t>
  </si>
  <si>
    <t>Descrizione immobile</t>
  </si>
  <si>
    <t>Solo diritto di superficie</t>
  </si>
  <si>
    <t>Piena proprietà</t>
  </si>
  <si>
    <t>Arco temporale di validità del
programma
Valore Stimato</t>
  </si>
  <si>
    <t>Codice Univoco Intervento 
 (Cui sistema)</t>
  </si>
  <si>
    <t>Descrizione Intervento</t>
  </si>
  <si>
    <t>Responsabile del procedimento</t>
  </si>
  <si>
    <t>Cognome</t>
  </si>
  <si>
    <t>Nome</t>
  </si>
  <si>
    <t>Importo annualità</t>
  </si>
  <si>
    <t>Importo totale intervento</t>
  </si>
  <si>
    <t>Finalità</t>
  </si>
  <si>
    <t>Conformità</t>
  </si>
  <si>
    <t>Urb. 
 (S/N)</t>
  </si>
  <si>
    <t>Amb. 
 (S/N)</t>
  </si>
  <si>
    <t>Priorità</t>
  </si>
  <si>
    <t>Stato progettazione approvata</t>
  </si>
  <si>
    <t>Tempi di esecuzione</t>
  </si>
  <si>
    <t>Trim/Anno inizio lavori</t>
  </si>
  <si>
    <t>Trim/Anno fine 
lavori</t>
  </si>
  <si>
    <t>SI</t>
  </si>
  <si>
    <t>Sistemazione e recupero vecchie piazze e fontane.</t>
  </si>
  <si>
    <t>VALLI</t>
  </si>
  <si>
    <t>ERMANNO</t>
  </si>
  <si>
    <t xml:space="preserve">Trasferimenti di immobili art. 53 commi 6-7 D.lgs n. 163/2006 </t>
  </si>
  <si>
    <t>Elenco degli immobili da trasferire art.53 commi 6-7 del D.lgs n. 163/2006</t>
  </si>
  <si>
    <t>TOTALI</t>
  </si>
  <si>
    <t>016</t>
  </si>
  <si>
    <t>03</t>
  </si>
  <si>
    <t>Descrizione</t>
  </si>
  <si>
    <t>Regione</t>
  </si>
  <si>
    <t>Provincia</t>
  </si>
  <si>
    <t>Comune</t>
  </si>
  <si>
    <t># Progr.</t>
  </si>
  <si>
    <t>Cod. Interno</t>
  </si>
  <si>
    <t>Cod. cat.</t>
  </si>
  <si>
    <t>Descrizione cat.</t>
  </si>
  <si>
    <t>TIPOLOGIA</t>
  </si>
  <si>
    <t>CATEGORIA</t>
  </si>
  <si>
    <t>DESCRIZIONE INTERVENTO</t>
  </si>
  <si>
    <t>STIMA DEI COSTI DEL PROGRAMMA</t>
  </si>
  <si>
    <t>APPORTO DI CAPITALE PRIVATO</t>
  </si>
  <si>
    <t>Cessione Immobili</t>
  </si>
  <si>
    <t>07</t>
  </si>
  <si>
    <t>Cod. tip.</t>
  </si>
  <si>
    <t>A02 05</t>
  </si>
  <si>
    <t>01</t>
  </si>
  <si>
    <t>A01 01</t>
  </si>
  <si>
    <t>STRADALI</t>
  </si>
  <si>
    <t>ST.02</t>
  </si>
  <si>
    <t>ST.03</t>
  </si>
  <si>
    <t>ST.04</t>
  </si>
  <si>
    <t>ST.06</t>
  </si>
  <si>
    <t>ST.07</t>
  </si>
  <si>
    <t>Opere per il miglioramento della viabilità interna e la sicurezza stradale. Controllo dei sottoservizi e asfaltatura delle strade.</t>
  </si>
  <si>
    <t>ST.08</t>
  </si>
  <si>
    <t>Realizzazione nuova strada di collegamento della frazione Sant'Antonio con frazione San Giovanni e deviazione per Via Cornello.</t>
  </si>
  <si>
    <t>Opere di sistemazione idraulica e messa in sicurezza Valle Crappi.</t>
  </si>
  <si>
    <t>Opere di sistemazione idraulica e messa in sicurezza Valle Locco.</t>
  </si>
  <si>
    <t>Realizzazione nuova strada di accesso al cimitero.</t>
  </si>
  <si>
    <t>ST.09</t>
  </si>
  <si>
    <t>Sistemazione della viabilità e allargamento parcheggio in località Costa Jels</t>
  </si>
  <si>
    <t>ST.10</t>
  </si>
  <si>
    <t>Messa in sicurezza percorsi pedonali e formazione marciapiede in Via Mons. Guerinoni</t>
  </si>
  <si>
    <t>ST.11</t>
  </si>
  <si>
    <t>Demolizione e ricostruzione ponte sul torrente Riso in località Laveria</t>
  </si>
  <si>
    <t>A02 99</t>
  </si>
  <si>
    <t>EDILIZIA SOCIALE E SCOLASTICA</t>
  </si>
  <si>
    <t>A05 08</t>
  </si>
  <si>
    <t>OA.01</t>
  </si>
  <si>
    <t>A02 11</t>
  </si>
  <si>
    <t xml:space="preserve">OPERE DI PROTEZIONE AMBIENTE </t>
  </si>
  <si>
    <t>Realizzazione nuovo parco pubblico nella frazione di Villassio.</t>
  </si>
  <si>
    <t>ALTRE INFRASTRUTTURE PUBBLICHE</t>
  </si>
  <si>
    <t>A06 90</t>
  </si>
  <si>
    <t>ES.02</t>
  </si>
  <si>
    <t>Sostituzione centrale termica, installazione di fonti energetiche rinnovabili e opere di ristrutturazione presso il Polo Scolastico</t>
  </si>
  <si>
    <t>04</t>
  </si>
  <si>
    <t>A05 37</t>
  </si>
  <si>
    <t>TURISTICO</t>
  </si>
  <si>
    <t>TU.01</t>
  </si>
  <si>
    <t>TU.02</t>
  </si>
  <si>
    <t>Recupero e sviluppo turistico ecomuseale.</t>
  </si>
  <si>
    <t>AIA.02</t>
  </si>
  <si>
    <t>AIA.01</t>
  </si>
  <si>
    <t>AIP.01</t>
  </si>
  <si>
    <t>AIA.03</t>
  </si>
  <si>
    <t>AIP.02</t>
  </si>
  <si>
    <t>AIA.04</t>
  </si>
  <si>
    <t>A05  09</t>
  </si>
  <si>
    <t>AE.01</t>
  </si>
  <si>
    <t>Recupero e sviluppo di aree verdi e arredo urbano nelle frazioni.</t>
  </si>
  <si>
    <t>Sistemazione dei sentieri e delle mulattiere.</t>
  </si>
  <si>
    <t>A05 36</t>
  </si>
  <si>
    <t>PUBBLICA SICUREZZA</t>
  </si>
  <si>
    <t>PS.01</t>
  </si>
  <si>
    <t>Realizzazione nuova piazzola per le emergenze, attezzata per l'atterraggio di elicotteri</t>
  </si>
  <si>
    <t>TU.03</t>
  </si>
  <si>
    <t>AIA.05</t>
  </si>
  <si>
    <t>Realizzazione di un parco pubblico a tema "acqua" in località Costa.</t>
  </si>
  <si>
    <t>AE.02</t>
  </si>
  <si>
    <t>Ristrutturazione baite in alpeggio</t>
  </si>
  <si>
    <t>A03 06</t>
  </si>
  <si>
    <t>PRODUZIONE E DISTRIBUZIONE DI ENERGIA ELETTRICA</t>
  </si>
  <si>
    <t>PE.01</t>
  </si>
  <si>
    <t>Realizzazione di un impianto micro-idroelettrico sul reticolo idrico minore</t>
  </si>
  <si>
    <t>A04 07</t>
  </si>
  <si>
    <t>TELECOMUNICAZIONE E TECNOLOGIE INFORMATICHE</t>
  </si>
  <si>
    <t>TC.01</t>
  </si>
  <si>
    <t>Opere per la diffusione delle tecnologie atte allo sviluppo della smart city.</t>
  </si>
  <si>
    <t>Realizzazione nuove tribune palestra comunale.</t>
  </si>
  <si>
    <t>Realizzazione di un laghetto e di un parco pubblico attrezzato lungo il Torrente Riso</t>
  </si>
  <si>
    <t>AMB</t>
  </si>
  <si>
    <t>URB</t>
  </si>
  <si>
    <t>QUALITA' AMBIENTALE</t>
  </si>
  <si>
    <t>QUALITA' URBANA</t>
  </si>
  <si>
    <t>ST.01</t>
  </si>
  <si>
    <t>DS.04</t>
  </si>
  <si>
    <t>DS.03</t>
  </si>
  <si>
    <t>DS.02</t>
  </si>
  <si>
    <t>ES.03</t>
  </si>
  <si>
    <t>ADN</t>
  </si>
  <si>
    <t>Codice finalità</t>
  </si>
  <si>
    <t>Formazione di nuovi parcheggi pubblici nei pressi della struttura ecomuseale.</t>
  </si>
  <si>
    <t>Realizzazione nuovi parcheggi nei pressi del campo sportivo Parrocchiale.</t>
  </si>
  <si>
    <t>Formazione nuovi parcheggi pubblici nei pressi della struttura ecomuseale</t>
  </si>
  <si>
    <t>Sistemazione dei sentieri e delle mulattiere</t>
  </si>
  <si>
    <t>Progetto fattibilità tecnico/economica</t>
  </si>
  <si>
    <t>Riqualificazione architettonica, urbana e ambientale piazza Alpini</t>
  </si>
  <si>
    <t>Riqualificazione architettonica, urbana e ambientale Piazza Alpini</t>
  </si>
  <si>
    <t>Valorizzazioni immobili comunali</t>
  </si>
  <si>
    <t>-</t>
  </si>
  <si>
    <t>Opere per la messa in sicurezza  della viabilità interna e la sicurezza stradale.</t>
  </si>
  <si>
    <t>Messa in sicurezza e recupero ai fini turistico museali di parte dell'edificio ex Laveria. Sviluppo dei percorsi turistici nella miniera in località Riso.</t>
  </si>
  <si>
    <t>Messa in sicurezza e recupero area ex Laveria in località Riso, valorizzazione e adeguamento delle infrastrutture di accesso.</t>
  </si>
  <si>
    <t>Messa in sicurezza rivestimento facciate Polo Scolastico di via madonna n.9</t>
  </si>
  <si>
    <t>progetto fattibilità tecnico/economico</t>
  </si>
  <si>
    <t>Interventi di consolidamento di un tratto di via Ceruti</t>
  </si>
  <si>
    <t>Interventi di consolidamento di un tratto di via ceruti</t>
  </si>
  <si>
    <t>Opere per la messa in sicurezza della viabilità interna e la sicurezza stradale. Controllo dei sottoservizi e asfaltatura delle strade.</t>
  </si>
  <si>
    <t>Progetto definitivo/esecutivo</t>
  </si>
  <si>
    <t>Messa in sicurezza ed efficientamento energetico laboratori e mensa del Polo Scolastico sito in via Madonna n.9</t>
  </si>
  <si>
    <t>progetto definitivo/esecutivo</t>
  </si>
  <si>
    <t>Interventi di consolidamento del cimitero comunale</t>
  </si>
  <si>
    <t>Progetto definitivo</t>
  </si>
  <si>
    <t>Realizzazione strada a servizio alpeggio Grem -II° e III° lotto</t>
  </si>
  <si>
    <t>Consolidamento tratto di strada via SS.Trinita'</t>
  </si>
  <si>
    <t>Progetto fattibilità tecnico7economica</t>
  </si>
  <si>
    <t>sistemazione della strada agro-silvo-pastorale loc. Botaclera</t>
  </si>
  <si>
    <t>progetto fattibilità tecnico/economica</t>
  </si>
  <si>
    <t>Riqualificazione energetica e gestione degli impianti di pubblica illuminazione</t>
  </si>
  <si>
    <t>Realizzazione strada a servuio alpeggio Grem II° e III° lotto</t>
  </si>
  <si>
    <t>Consolidamento tratto di strada via SS.trinità</t>
  </si>
  <si>
    <t>A0399</t>
  </si>
  <si>
    <t>Sistemazione della strada agro-silvo-pastorale loc. Botaclera</t>
  </si>
  <si>
    <t>TC.03</t>
  </si>
  <si>
    <t>TC.04</t>
  </si>
  <si>
    <t>\</t>
  </si>
  <si>
    <t>Programma Triennale delle Opere Pubbliche 2021-2023</t>
  </si>
  <si>
    <t>Elenco annuale 2021</t>
  </si>
  <si>
    <t>Primo Anno 2021</t>
  </si>
  <si>
    <t>Secondo Anno 2022</t>
  </si>
  <si>
    <t>Terzo Anno 
2023</t>
  </si>
  <si>
    <t>1°
Anno 2021</t>
  </si>
  <si>
    <t>2°
Anno 2022</t>
  </si>
  <si>
    <t>3°
Anno 2023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</si>
</sst>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11">
    <font>
      <sz val="10"/>
      <name val="Arial"/>
    </font>
    <font>
      <sz val="8"/>
      <name val="Arial"/>
      <family val="2"/>
    </font>
    <font>
      <b/>
      <sz val="10"/>
      <color indexed="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name val="Tahoma"/>
    </font>
    <font>
      <sz val="10"/>
      <color theme="1"/>
      <name val="Tahoma"/>
      <family val="2"/>
    </font>
    <font>
      <sz val="10"/>
      <color theme="1"/>
      <name val="Tahoma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theme="4" tint="0.59999389629810485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8" fontId="3" fillId="0" borderId="8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1" xfId="0" applyFont="1" applyFill="1" applyBorder="1"/>
    <xf numFmtId="0" fontId="6" fillId="2" borderId="24" xfId="0" applyFont="1" applyFill="1" applyBorder="1"/>
    <xf numFmtId="0" fontId="6" fillId="2" borderId="22" xfId="0" applyFont="1" applyFill="1" applyBorder="1"/>
    <xf numFmtId="0" fontId="6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7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3" fillId="2" borderId="2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0" xfId="0" applyFont="1" applyBorder="1"/>
    <xf numFmtId="0" fontId="4" fillId="0" borderId="20" xfId="0" applyFont="1" applyBorder="1" applyAlignment="1">
      <alignment horizontal="right"/>
    </xf>
    <xf numFmtId="44" fontId="3" fillId="0" borderId="20" xfId="1" applyFont="1" applyBorder="1" applyAlignment="1">
      <alignment horizontal="right" vertical="center" wrapText="1"/>
    </xf>
    <xf numFmtId="44" fontId="3" fillId="0" borderId="21" xfId="1" applyFont="1" applyBorder="1" applyAlignment="1">
      <alignment horizontal="right" vertical="center" wrapText="1"/>
    </xf>
    <xf numFmtId="8" fontId="3" fillId="0" borderId="6" xfId="0" applyNumberFormat="1" applyFont="1" applyBorder="1" applyAlignment="1">
      <alignment horizontal="right" vertical="center" wrapText="1"/>
    </xf>
    <xf numFmtId="8" fontId="3" fillId="0" borderId="2" xfId="0" applyNumberFormat="1" applyFont="1" applyBorder="1" applyAlignment="1">
      <alignment horizontal="righ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44" fontId="3" fillId="0" borderId="20" xfId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44" fontId="3" fillId="0" borderId="0" xfId="0" applyNumberFormat="1" applyFont="1"/>
    <xf numFmtId="0" fontId="4" fillId="2" borderId="20" xfId="0" applyFont="1" applyFill="1" applyBorder="1" applyAlignment="1">
      <alignment horizontal="left" vertical="center" wrapText="1"/>
    </xf>
    <xf numFmtId="44" fontId="3" fillId="2" borderId="20" xfId="1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right" vertical="center" indent="1"/>
    </xf>
    <xf numFmtId="44" fontId="3" fillId="2" borderId="26" xfId="1" applyFont="1" applyFill="1" applyBorder="1" applyAlignment="1">
      <alignment horizontal="right" vertical="center" wrapText="1"/>
    </xf>
    <xf numFmtId="44" fontId="3" fillId="2" borderId="27" xfId="1" applyFont="1" applyFill="1" applyBorder="1" applyAlignment="1">
      <alignment horizontal="right" vertical="center" wrapText="1"/>
    </xf>
    <xf numFmtId="44" fontId="3" fillId="2" borderId="28" xfId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center" vertical="center"/>
    </xf>
    <xf numFmtId="8" fontId="4" fillId="2" borderId="20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44" fontId="4" fillId="2" borderId="20" xfId="1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8" fontId="8" fillId="0" borderId="2" xfId="1" applyNumberFormat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8" fontId="9" fillId="0" borderId="8" xfId="0" applyNumberFormat="1" applyFont="1" applyBorder="1" applyAlignment="1">
      <alignment horizontal="right" vertical="center" wrapText="1"/>
    </xf>
    <xf numFmtId="8" fontId="3" fillId="0" borderId="2" xfId="1" applyNumberFormat="1" applyFont="1" applyBorder="1" applyAlignment="1">
      <alignment horizontal="center" vertical="center" wrapText="1"/>
    </xf>
    <xf numFmtId="8" fontId="9" fillId="0" borderId="2" xfId="0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8" fontId="8" fillId="0" borderId="2" xfId="0" applyNumberFormat="1" applyFont="1" applyBorder="1" applyAlignment="1">
      <alignment horizontal="center" vertical="center" wrapText="1"/>
    </xf>
    <xf numFmtId="8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8" fontId="8" fillId="0" borderId="8" xfId="0" applyNumberFormat="1" applyFont="1" applyBorder="1" applyAlignment="1">
      <alignment horizontal="right" vertical="center" wrapText="1"/>
    </xf>
    <xf numFmtId="8" fontId="8" fillId="0" borderId="1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/>
    <xf numFmtId="0" fontId="6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" borderId="21" xfId="0" applyFont="1" applyFill="1" applyBorder="1" applyAlignment="1"/>
    <xf numFmtId="0" fontId="0" fillId="0" borderId="22" xfId="0" applyBorder="1" applyAlignment="1"/>
  </cellXfs>
  <cellStyles count="2">
    <cellStyle name="Normale" xfId="0" builtinId="0"/>
    <cellStyle name="Valuta" xfId="1" builtinId="4"/>
  </cellStyles>
  <dxfs count="80"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2" formatCode="&quot;€&quot;\ #,##0.00;[Red]\-&quot;€&quot;\ #,##0.00"/>
      <alignment horizontal="center" vertical="center" textRotation="0" wrapText="1" indent="0" relativeIndent="255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center" vertical="center" textRotation="0" wrapText="1" indent="0" relativeIndent="255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2" formatCode="&quot;€&quot;\ #,##0.00;[Red]\-&quot;€&quot;\ #,##0.00"/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€&quot;\ #,##0.00;[Red]\-&quot;€&quot;\ #,##0.00"/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2" formatCode="&quot;€&quot;\ #,##0.00;[Red]\-&quot;€&quot;\ #,##0.00"/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€&quot;\ #,##0.00;[Red]\-&quot;€&quot;\ #,##0.00"/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2" formatCode="&quot;€&quot;\ #,##0.00;[Red]\-&quot;€&quot;\ #,##0.00"/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€&quot;\ #,##0.00;[Red]\-&quot;€&quot;\ #,##0.00"/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2" formatCode="&quot;€&quot;\ #,##0.00;[Red]\-&quot;€&quot;\ #,##0.00"/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€&quot;\ #,##0.00;[Red]\-&quot;€&quot;\ #,##0.00"/>
      <alignment horizontal="right" vertical="center" textRotation="0" wrapText="1" indent="0" relativeIndent="255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2" formatCode="&quot;€&quot;\ #,##0.00;[Red]\-&quot;€&quot;\ #,##0.00"/>
      <alignment horizontal="right" vertical="center" textRotation="0" wrapText="1" indent="0" relativeIndent="255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right" vertical="center"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rgb="FFFFFF99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right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righ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righ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righ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righ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>
          <fgColor indexed="64"/>
          <bgColor rgb="FFFFFF99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8"/>
        </right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relativeIndent="255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  <colors>
    <mruColors>
      <color rgb="FFFFFF99"/>
      <color rgb="FFFFFF66"/>
      <color rgb="FFCCFF99"/>
      <color rgb="FF99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11</xdr:col>
      <xdr:colOff>265981</xdr:colOff>
      <xdr:row>21</xdr:row>
      <xdr:rowOff>113962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200" y="809625"/>
          <a:ext cx="5752381" cy="2704762"/>
        </a:xfrm>
        <a:prstGeom prst="rect">
          <a:avLst/>
        </a:prstGeom>
      </xdr:spPr>
    </xdr:pic>
    <xdr:clientData/>
  </xdr:twoCellAnchor>
  <xdr:twoCellAnchor editAs="oneCell">
    <xdr:from>
      <xdr:col>11</xdr:col>
      <xdr:colOff>447675</xdr:colOff>
      <xdr:row>4</xdr:row>
      <xdr:rowOff>152400</xdr:rowOff>
    </xdr:from>
    <xdr:to>
      <xdr:col>19</xdr:col>
      <xdr:colOff>437542</xdr:colOff>
      <xdr:row>37</xdr:row>
      <xdr:rowOff>123161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53275" y="800100"/>
          <a:ext cx="4866667" cy="531428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9</xdr:col>
      <xdr:colOff>513752</xdr:colOff>
      <xdr:row>51</xdr:row>
      <xdr:rowOff>56576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9200" y="3724275"/>
          <a:ext cx="4780952" cy="45904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a3" displayName="Tabella3" ref="A7:E13" headerRowDxfId="79" dataDxfId="77" headerRowBorderDxfId="78" tableBorderDxfId="76" dataCellStyle="Valuta">
  <autoFilter ref="A7:E13"/>
  <tableColumns count="5">
    <tableColumn id="1" name="Tipologie risorse disponibili" totalsRowLabel="TOTALI" dataDxfId="75" totalsRowDxfId="74"/>
    <tableColumn id="2" name="Disponibilità finanziaria primo anno" totalsRowFunction="sum" dataDxfId="73" totalsRowDxfId="72" dataCellStyle="Valuta"/>
    <tableColumn id="3" name="Disponibilità finanziaria secondo anno" totalsRowFunction="sum" dataDxfId="71" totalsRowDxfId="70" dataCellStyle="Valuta"/>
    <tableColumn id="4" name="Disponibilità finanziaria terzo anno" totalsRowFunction="sum" dataDxfId="69" totalsRowDxfId="68" dataCellStyle="Valuta"/>
    <tableColumn id="5" name="Importo totale" totalsRowFunction="sum" dataDxfId="67" totalsRowDxfId="66" dataCellStyle="Valuta">
      <calculatedColumnFormula>SUM(Tabella3[[#This Row],[Disponibilità finanziaria primo anno]:[Disponibilità finanziaria terzo anno]])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5" name="Tabella5" displayName="Tabella5" ref="A8:G9" totalsRowShown="0" headerRowDxfId="65" headerRowBorderDxfId="64" tableBorderDxfId="63" totalsRowBorderDxfId="62">
  <autoFilter ref="A8:G9"/>
  <tableColumns count="7">
    <tableColumn id="1" name="Riferimento intervento" dataDxfId="61" totalsRowDxfId="60"/>
    <tableColumn id="2" name="Descrizione immobile" dataDxfId="59" totalsRowDxfId="58"/>
    <tableColumn id="3" name="Solo diritto di superficie" dataDxfId="57" totalsRowDxfId="56"/>
    <tableColumn id="4" name="Piena proprietà" dataDxfId="55" totalsRowDxfId="54"/>
    <tableColumn id="5" name="1°_x000a_Anno 2021" dataDxfId="53" totalsRowDxfId="52" dataCellStyle="Valuta"/>
    <tableColumn id="6" name="2°_x000a_Anno 2022" dataDxfId="51" totalsRowDxfId="50" dataCellStyle="Valuta"/>
    <tableColumn id="7" name="3°_x000a_Anno 2023" dataDxfId="49" totalsRowDxfId="48" dataCellStyle="Valuta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id="2" name="Tabella2" displayName="Tabella2" ref="A7:Q42" headerRowDxfId="47" dataDxfId="45" totalsRowDxfId="44" headerRowBorderDxfId="46">
  <autoFilter ref="A7:Q42"/>
  <tableColumns count="17">
    <tableColumn id="1" name="# Progr." totalsRowLabel="Totale" totalsRowDxfId="43"/>
    <tableColumn id="2" name="Cod. Interno" totalsRowDxfId="42"/>
    <tableColumn id="3" name="Regione" totalsRowDxfId="41"/>
    <tableColumn id="4" name="Provincia" totalsRowDxfId="40"/>
    <tableColumn id="5" name="Comune" totalsRowDxfId="39"/>
    <tableColumn id="6" name="Cod. tip." totalsRowDxfId="38"/>
    <tableColumn id="7" name="Descrizione" totalsRowDxfId="37"/>
    <tableColumn id="8" name="Cod. cat." totalsRowDxfId="36"/>
    <tableColumn id="9" name="Descrizione cat." totalsRowDxfId="35"/>
    <tableColumn id="10" name="DESCRIZIONE INTERVENTO" dataDxfId="34" totalsRowDxfId="33"/>
    <tableColumn id="11" name="Primo Anno 2021" dataDxfId="32" totalsRowDxfId="31"/>
    <tableColumn id="12" name="Secondo Anno 2022" dataDxfId="30" totalsRowDxfId="29"/>
    <tableColumn id="13" name="Terzo Anno _x000a_2023" dataDxfId="28" totalsRowDxfId="27"/>
    <tableColumn id="14" name="Totale" dataDxfId="26" totalsRowDxfId="25"/>
    <tableColumn id="15" name="Cessione Immobili" dataDxfId="24" totalsRowDxfId="23"/>
    <tableColumn id="16" name="Importo" dataDxfId="22" totalsRowDxfId="21"/>
    <tableColumn id="17" name="Tipologia" totalsRowFunction="count" dataDxfId="20" totalsRowDxfId="19"/>
  </tableColumns>
  <tableStyleInfo name="TableStyleLight15" showFirstColumn="1" showLastColumn="0" showRowStripes="1" showColumnStripes="0"/>
</table>
</file>

<file path=xl/tables/table4.xml><?xml version="1.0" encoding="utf-8"?>
<table xmlns="http://schemas.openxmlformats.org/spreadsheetml/2006/main" id="1" name="Tabella1" displayName="Tabella1" ref="A7:O20" totalsRowShown="0" headerRowDxfId="18" dataDxfId="16" headerRowBorderDxfId="17" tableBorderDxfId="15">
  <autoFilter ref="A7:O20"/>
  <sortState ref="A8:P11">
    <sortCondition ref="N7:N11"/>
  </sortState>
  <tableColumns count="15">
    <tableColumn id="1" name="Cod. Interno" dataDxfId="14"/>
    <tableColumn id="2" name="Codice Univoco Intervento _x000a_ (Cui sistema)" dataDxfId="13"/>
    <tableColumn id="3" name="Descrizione Intervento" dataDxfId="12"/>
    <tableColumn id="4" name="Cognome" dataDxfId="11"/>
    <tableColumn id="5" name="Nome" dataDxfId="10"/>
    <tableColumn id="6" name="Importo annualità" dataDxfId="9"/>
    <tableColumn id="7" name="Importo totale intervento" dataDxfId="8"/>
    <tableColumn id="15" name="Codice finalità" dataDxfId="7"/>
    <tableColumn id="8" name="Finalità" dataDxfId="6"/>
    <tableColumn id="9" name="Urb. _x000a_ (S/N)" dataDxfId="5"/>
    <tableColumn id="10" name="Amb. _x000a_ (S/N)" dataDxfId="4"/>
    <tableColumn id="11" name="Priorità" dataDxfId="3"/>
    <tableColumn id="12" name="Stato progettazione approvata" dataDxfId="2"/>
    <tableColumn id="13" name="Trim/Anno inizio lavori" dataDxfId="1"/>
    <tableColumn id="14" name="Trim/Anno fine _x000a_lavori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>
      <selection activeCell="D19" sqref="D19"/>
    </sheetView>
  </sheetViews>
  <sheetFormatPr defaultColWidth="9.140625" defaultRowHeight="12.75"/>
  <cols>
    <col min="1" max="1" width="52.5703125" style="2" customWidth="1"/>
    <col min="2" max="5" width="19.7109375" style="2" customWidth="1"/>
    <col min="6" max="16384" width="9.140625" style="2"/>
  </cols>
  <sheetData>
    <row r="1" spans="1:5">
      <c r="A1" s="1" t="s">
        <v>0</v>
      </c>
    </row>
    <row r="2" spans="1:5">
      <c r="A2" s="1" t="s">
        <v>193</v>
      </c>
    </row>
    <row r="3" spans="1:5">
      <c r="A3" s="1" t="s">
        <v>1</v>
      </c>
    </row>
    <row r="4" spans="1:5">
      <c r="A4" s="1" t="s">
        <v>2</v>
      </c>
    </row>
    <row r="7" spans="1:5" ht="46.5" customHeight="1">
      <c r="A7" s="50" t="s">
        <v>7</v>
      </c>
      <c r="B7" s="50" t="s">
        <v>9</v>
      </c>
      <c r="C7" s="50" t="s">
        <v>10</v>
      </c>
      <c r="D7" s="50" t="s">
        <v>11</v>
      </c>
      <c r="E7" s="51" t="s">
        <v>12</v>
      </c>
    </row>
    <row r="8" spans="1:5" ht="21.75" customHeight="1">
      <c r="A8" s="52" t="s">
        <v>13</v>
      </c>
      <c r="B8" s="53">
        <v>2405000</v>
      </c>
      <c r="C8" s="53">
        <v>1750000</v>
      </c>
      <c r="D8" s="53">
        <v>2565000</v>
      </c>
      <c r="E8" s="53">
        <f>SUM(Tabella3[[#This Row],[Disponibilità finanziaria primo anno]:[Disponibilità finanziaria terzo anno]])</f>
        <v>6720000</v>
      </c>
    </row>
    <row r="9" spans="1:5" ht="21.75" customHeight="1">
      <c r="A9" s="52" t="s">
        <v>14</v>
      </c>
      <c r="B9" s="53"/>
      <c r="C9" s="53">
        <v>0</v>
      </c>
      <c r="D9" s="53">
        <v>0</v>
      </c>
      <c r="E9" s="53">
        <f>SUM(Tabella3[[#This Row],[Disponibilità finanziaria primo anno]:[Disponibilità finanziaria terzo anno]])</f>
        <v>0</v>
      </c>
    </row>
    <row r="10" spans="1:5" ht="21.75" customHeight="1">
      <c r="A10" s="52" t="s">
        <v>15</v>
      </c>
      <c r="B10" s="53">
        <v>0</v>
      </c>
      <c r="C10" s="53"/>
      <c r="D10" s="53"/>
      <c r="E10" s="53">
        <f>SUM(Tabella3[[#This Row],[Disponibilità finanziaria primo anno]:[Disponibilità finanziaria terzo anno]])</f>
        <v>0</v>
      </c>
    </row>
    <row r="11" spans="1:5" ht="21.75" customHeight="1">
      <c r="A11" s="52" t="s">
        <v>59</v>
      </c>
      <c r="B11" s="53">
        <v>0</v>
      </c>
      <c r="C11" s="53">
        <v>0</v>
      </c>
      <c r="D11" s="53">
        <v>0</v>
      </c>
      <c r="E11" s="53">
        <f>SUM(Tabella3[[#This Row],[Disponibilità finanziaria primo anno]:[Disponibilità finanziaria terzo anno]])</f>
        <v>0</v>
      </c>
    </row>
    <row r="12" spans="1:5" ht="21.75" customHeight="1">
      <c r="A12" s="52" t="s">
        <v>16</v>
      </c>
      <c r="B12" s="53">
        <v>30000</v>
      </c>
      <c r="C12" s="53">
        <v>30000</v>
      </c>
      <c r="D12" s="53">
        <v>30000</v>
      </c>
      <c r="E12" s="53">
        <f>SUM(Tabella3[[#This Row],[Disponibilità finanziaria primo anno]:[Disponibilità finanziaria terzo anno]])</f>
        <v>90000</v>
      </c>
    </row>
    <row r="13" spans="1:5" ht="21.75" customHeight="1">
      <c r="A13" s="52" t="s">
        <v>17</v>
      </c>
      <c r="B13" s="53">
        <v>0</v>
      </c>
      <c r="C13" s="53">
        <v>0</v>
      </c>
      <c r="D13" s="53">
        <v>0</v>
      </c>
      <c r="E13" s="53">
        <f>SUM(Tabella3[[#This Row],[Disponibilità finanziaria primo anno]:[Disponibilità finanziaria terzo anno]])</f>
        <v>0</v>
      </c>
    </row>
    <row r="14" spans="1:5" ht="27" customHeight="1">
      <c r="A14" s="56" t="s">
        <v>61</v>
      </c>
      <c r="B14" s="57">
        <f>SUBTOTAL(109,Tabella3[Disponibilità finanziaria primo anno])</f>
        <v>2435000</v>
      </c>
      <c r="C14" s="57">
        <f>SUBTOTAL(109,Tabella3[Disponibilità finanziaria secondo anno])</f>
        <v>1780000</v>
      </c>
      <c r="D14" s="57">
        <f>SUBTOTAL(109,Tabella3[Disponibilità finanziaria terzo anno])</f>
        <v>2595000</v>
      </c>
      <c r="E14" s="57">
        <f>SUBTOTAL(109,Tabella3[Importo totale])</f>
        <v>6810000</v>
      </c>
    </row>
    <row r="16" spans="1:5">
      <c r="C16" s="55"/>
      <c r="D16" s="55"/>
    </row>
  </sheetData>
  <phoneticPr fontId="1" type="noConversion"/>
  <pageMargins left="0.75" right="0.75" top="1" bottom="1" header="0.5" footer="0.5"/>
  <pageSetup paperSize="8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>
      <selection activeCell="D16" sqref="D16"/>
    </sheetView>
  </sheetViews>
  <sheetFormatPr defaultColWidth="9.140625" defaultRowHeight="12.75"/>
  <cols>
    <col min="1" max="4" width="25.42578125" style="2" customWidth="1"/>
    <col min="5" max="7" width="12.140625" style="2" customWidth="1"/>
    <col min="8" max="16384" width="9.140625" style="2"/>
  </cols>
  <sheetData>
    <row r="1" spans="1:7">
      <c r="A1" s="1" t="s">
        <v>5</v>
      </c>
    </row>
    <row r="2" spans="1:7">
      <c r="A2" s="1" t="s">
        <v>193</v>
      </c>
    </row>
    <row r="3" spans="1:7">
      <c r="A3" s="1" t="s">
        <v>1</v>
      </c>
    </row>
    <row r="4" spans="1:7">
      <c r="A4" s="1" t="s">
        <v>60</v>
      </c>
    </row>
    <row r="6" spans="1:7">
      <c r="A6" s="38"/>
      <c r="B6" s="38"/>
      <c r="C6" s="38"/>
      <c r="D6" s="38"/>
      <c r="E6" s="38"/>
      <c r="F6" s="38"/>
      <c r="G6" s="38"/>
    </row>
    <row r="7" spans="1:7" ht="38.450000000000003" customHeight="1">
      <c r="A7" s="88" t="s">
        <v>33</v>
      </c>
      <c r="B7" s="89"/>
      <c r="C7" s="89"/>
      <c r="D7" s="90"/>
      <c r="E7" s="88" t="s">
        <v>38</v>
      </c>
      <c r="F7" s="89"/>
      <c r="G7" s="90"/>
    </row>
    <row r="8" spans="1:7" ht="38.450000000000003" customHeight="1">
      <c r="A8" s="40" t="s">
        <v>34</v>
      </c>
      <c r="B8" s="41" t="s">
        <v>35</v>
      </c>
      <c r="C8" s="41" t="s">
        <v>36</v>
      </c>
      <c r="D8" s="41" t="s">
        <v>37</v>
      </c>
      <c r="E8" s="41" t="s">
        <v>198</v>
      </c>
      <c r="F8" s="41" t="s">
        <v>199</v>
      </c>
      <c r="G8" s="42" t="s">
        <v>200</v>
      </c>
    </row>
    <row r="9" spans="1:7" ht="25.5" customHeight="1">
      <c r="A9" s="43"/>
      <c r="B9" s="44"/>
      <c r="C9" s="44"/>
      <c r="D9" s="45"/>
      <c r="E9" s="46">
        <v>0</v>
      </c>
      <c r="F9" s="46">
        <v>0</v>
      </c>
      <c r="G9" s="47">
        <v>0</v>
      </c>
    </row>
    <row r="10" spans="1:7" ht="25.5" customHeight="1">
      <c r="A10" s="39"/>
      <c r="B10" s="39"/>
      <c r="C10" s="39"/>
      <c r="D10" s="58" t="s">
        <v>61</v>
      </c>
      <c r="E10" s="59">
        <f>SUBTOTAL(109,Tabella5[1°
Anno 2021])</f>
        <v>0</v>
      </c>
      <c r="F10" s="60">
        <f>SUBTOTAL(109,Tabella5[2°
Anno 2022])</f>
        <v>0</v>
      </c>
      <c r="G10" s="61">
        <f>SUBTOTAL(109,Tabella5[3°
Anno 2023])</f>
        <v>0</v>
      </c>
    </row>
  </sheetData>
  <mergeCells count="2">
    <mergeCell ref="A7:D7"/>
    <mergeCell ref="E7:G7"/>
  </mergeCells>
  <phoneticPr fontId="1" type="noConversion"/>
  <pageMargins left="0.75" right="0.75" top="1" bottom="1" header="0.5" footer="0.5"/>
  <pageSetup paperSize="8"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85" zoomScaleNormal="85" workbookViewId="0">
      <selection activeCell="Q9" sqref="Q9"/>
    </sheetView>
  </sheetViews>
  <sheetFormatPr defaultColWidth="9.140625" defaultRowHeight="12.75"/>
  <cols>
    <col min="1" max="2" width="10" style="2" customWidth="1"/>
    <col min="3" max="5" width="10.28515625" style="2" customWidth="1"/>
    <col min="6" max="6" width="10.140625" style="2" customWidth="1"/>
    <col min="7" max="7" width="20.5703125" style="2" customWidth="1"/>
    <col min="8" max="8" width="10.140625" style="2" customWidth="1"/>
    <col min="9" max="9" width="19.5703125" style="2" customWidth="1"/>
    <col min="10" max="10" width="42.42578125" style="3" customWidth="1"/>
    <col min="11" max="14" width="16.85546875" style="2" customWidth="1"/>
    <col min="15" max="15" width="12.5703125" style="2" customWidth="1"/>
    <col min="16" max="16" width="17.140625" style="2" customWidth="1"/>
    <col min="17" max="17" width="18.85546875" style="2" customWidth="1"/>
    <col min="18" max="16384" width="9.140625" style="2"/>
  </cols>
  <sheetData>
    <row r="1" spans="1:17">
      <c r="A1" s="1" t="s">
        <v>3</v>
      </c>
    </row>
    <row r="2" spans="1:17">
      <c r="A2" s="1" t="s">
        <v>193</v>
      </c>
    </row>
    <row r="3" spans="1:17">
      <c r="A3" s="1" t="s">
        <v>1</v>
      </c>
    </row>
    <row r="4" spans="1:17">
      <c r="A4" s="1" t="s">
        <v>4</v>
      </c>
    </row>
    <row r="6" spans="1:17" ht="38.450000000000003" customHeight="1">
      <c r="A6" s="88"/>
      <c r="B6" s="96"/>
      <c r="C6" s="91" t="s">
        <v>18</v>
      </c>
      <c r="D6" s="92"/>
      <c r="E6" s="93"/>
      <c r="F6" s="91" t="s">
        <v>72</v>
      </c>
      <c r="G6" s="93"/>
      <c r="H6" s="91" t="s">
        <v>73</v>
      </c>
      <c r="I6" s="93"/>
      <c r="J6" s="4"/>
      <c r="K6" s="88" t="s">
        <v>75</v>
      </c>
      <c r="L6" s="94"/>
      <c r="M6" s="94"/>
      <c r="N6" s="95"/>
      <c r="O6" s="5"/>
      <c r="P6" s="88" t="s">
        <v>76</v>
      </c>
      <c r="Q6" s="90"/>
    </row>
    <row r="7" spans="1:17" ht="34.5" customHeight="1">
      <c r="A7" s="6" t="s">
        <v>68</v>
      </c>
      <c r="B7" s="7" t="s">
        <v>69</v>
      </c>
      <c r="C7" s="8" t="s">
        <v>65</v>
      </c>
      <c r="D7" s="8" t="s">
        <v>66</v>
      </c>
      <c r="E7" s="8" t="s">
        <v>67</v>
      </c>
      <c r="F7" s="8" t="s">
        <v>79</v>
      </c>
      <c r="G7" s="8" t="s">
        <v>64</v>
      </c>
      <c r="H7" s="8" t="s">
        <v>70</v>
      </c>
      <c r="I7" s="8" t="s">
        <v>71</v>
      </c>
      <c r="J7" s="9" t="s">
        <v>74</v>
      </c>
      <c r="K7" s="8" t="s">
        <v>195</v>
      </c>
      <c r="L7" s="8" t="s">
        <v>196</v>
      </c>
      <c r="M7" s="8" t="s">
        <v>197</v>
      </c>
      <c r="N7" s="8" t="s">
        <v>20</v>
      </c>
      <c r="O7" s="8" t="s">
        <v>77</v>
      </c>
      <c r="P7" s="8" t="s">
        <v>21</v>
      </c>
      <c r="Q7" s="10" t="s">
        <v>19</v>
      </c>
    </row>
    <row r="8" spans="1:17" ht="48" customHeight="1">
      <c r="A8" s="11">
        <v>1</v>
      </c>
      <c r="B8" s="11" t="s">
        <v>154</v>
      </c>
      <c r="C8" s="15" t="s">
        <v>63</v>
      </c>
      <c r="D8" s="15" t="s">
        <v>62</v>
      </c>
      <c r="E8" s="15" t="s">
        <v>22</v>
      </c>
      <c r="F8" s="12" t="s">
        <v>78</v>
      </c>
      <c r="G8" s="14" t="s">
        <v>23</v>
      </c>
      <c r="H8" s="11" t="s">
        <v>80</v>
      </c>
      <c r="I8" s="14" t="s">
        <v>29</v>
      </c>
      <c r="J8" s="14" t="s">
        <v>178</v>
      </c>
      <c r="K8" s="16">
        <v>660000</v>
      </c>
      <c r="L8" s="13">
        <v>0</v>
      </c>
      <c r="M8" s="17" t="s">
        <v>25</v>
      </c>
      <c r="N8" s="13">
        <f>Tabella2[[#This Row],[Primo Anno 2021]]+Tabella2[[#This Row],[Secondo Anno 2022]]+Tabella2[[#This Row],[Terzo Anno 
2023]]</f>
        <v>660000</v>
      </c>
      <c r="O8" s="14" t="s">
        <v>24</v>
      </c>
      <c r="P8" s="17" t="s">
        <v>25</v>
      </c>
      <c r="Q8" s="14" t="s">
        <v>8</v>
      </c>
    </row>
    <row r="9" spans="1:17" ht="52.5" customHeight="1">
      <c r="A9" s="11">
        <v>2</v>
      </c>
      <c r="B9" s="11" t="s">
        <v>153</v>
      </c>
      <c r="C9" s="15" t="s">
        <v>63</v>
      </c>
      <c r="D9" s="15" t="s">
        <v>62</v>
      </c>
      <c r="E9" s="15" t="s">
        <v>22</v>
      </c>
      <c r="F9" s="12" t="s">
        <v>78</v>
      </c>
      <c r="G9" s="14" t="s">
        <v>23</v>
      </c>
      <c r="H9" s="11" t="s">
        <v>80</v>
      </c>
      <c r="I9" s="14" t="s">
        <v>29</v>
      </c>
      <c r="J9" s="14" t="s">
        <v>92</v>
      </c>
      <c r="K9" s="16">
        <v>0</v>
      </c>
      <c r="L9" s="16">
        <v>50000</v>
      </c>
      <c r="M9" s="16">
        <v>50000</v>
      </c>
      <c r="N9" s="13">
        <f>Tabella2[[#This Row],[Primo Anno 2021]]+Tabella2[[#This Row],[Secondo Anno 2022]]+Tabella2[[#This Row],[Terzo Anno 
2023]]</f>
        <v>100000</v>
      </c>
      <c r="O9" s="14" t="s">
        <v>24</v>
      </c>
      <c r="P9" s="16">
        <v>0</v>
      </c>
      <c r="Q9" s="14"/>
    </row>
    <row r="10" spans="1:17" ht="48" customHeight="1">
      <c r="A10" s="11">
        <v>3</v>
      </c>
      <c r="B10" s="11" t="s">
        <v>152</v>
      </c>
      <c r="C10" s="15" t="s">
        <v>63</v>
      </c>
      <c r="D10" s="15" t="s">
        <v>62</v>
      </c>
      <c r="E10" s="15" t="s">
        <v>22</v>
      </c>
      <c r="F10" s="12" t="s">
        <v>78</v>
      </c>
      <c r="G10" s="14" t="s">
        <v>23</v>
      </c>
      <c r="H10" s="11" t="s">
        <v>80</v>
      </c>
      <c r="I10" s="14" t="s">
        <v>29</v>
      </c>
      <c r="J10" s="14" t="s">
        <v>93</v>
      </c>
      <c r="K10" s="16">
        <v>0</v>
      </c>
      <c r="L10" s="16">
        <v>0</v>
      </c>
      <c r="M10" s="16">
        <v>100000</v>
      </c>
      <c r="N10" s="13">
        <f>Tabella2[[#This Row],[Primo Anno 2021]]+Tabella2[[#This Row],[Secondo Anno 2022]]+Tabella2[[#This Row],[Terzo Anno 
2023]]</f>
        <v>100000</v>
      </c>
      <c r="O10" s="14" t="s">
        <v>24</v>
      </c>
      <c r="P10" s="16">
        <v>0</v>
      </c>
      <c r="Q10" s="14"/>
    </row>
    <row r="11" spans="1:17" ht="45" customHeight="1">
      <c r="A11" s="11">
        <v>4</v>
      </c>
      <c r="B11" s="14" t="s">
        <v>151</v>
      </c>
      <c r="C11" s="15" t="s">
        <v>63</v>
      </c>
      <c r="D11" s="15" t="s">
        <v>62</v>
      </c>
      <c r="E11" s="15" t="s">
        <v>22</v>
      </c>
      <c r="F11" s="15" t="s">
        <v>81</v>
      </c>
      <c r="G11" s="14" t="s">
        <v>26</v>
      </c>
      <c r="H11" s="14" t="s">
        <v>82</v>
      </c>
      <c r="I11" s="14" t="s">
        <v>83</v>
      </c>
      <c r="J11" s="14" t="s">
        <v>94</v>
      </c>
      <c r="K11" s="16">
        <v>0</v>
      </c>
      <c r="L11" s="16">
        <v>0</v>
      </c>
      <c r="M11" s="16">
        <v>100000</v>
      </c>
      <c r="N11" s="13">
        <f>Tabella2[[#This Row],[Primo Anno 2021]]+Tabella2[[#This Row],[Secondo Anno 2022]]+Tabella2[[#This Row],[Terzo Anno 
2023]]</f>
        <v>100000</v>
      </c>
      <c r="O11" s="14" t="s">
        <v>24</v>
      </c>
      <c r="P11" s="16">
        <v>0</v>
      </c>
      <c r="Q11" s="14"/>
    </row>
    <row r="12" spans="1:17" ht="42" customHeight="1">
      <c r="A12" s="11">
        <v>5</v>
      </c>
      <c r="B12" s="14" t="s">
        <v>84</v>
      </c>
      <c r="C12" s="15" t="s">
        <v>63</v>
      </c>
      <c r="D12" s="15" t="s">
        <v>62</v>
      </c>
      <c r="E12" s="15" t="s">
        <v>22</v>
      </c>
      <c r="F12" s="12" t="s">
        <v>78</v>
      </c>
      <c r="G12" s="14" t="s">
        <v>26</v>
      </c>
      <c r="H12" s="14" t="s">
        <v>82</v>
      </c>
      <c r="I12" s="14" t="s">
        <v>83</v>
      </c>
      <c r="J12" s="14" t="s">
        <v>186</v>
      </c>
      <c r="K12" s="18">
        <v>112000</v>
      </c>
      <c r="L12" s="16">
        <v>0</v>
      </c>
      <c r="M12" s="16">
        <v>0</v>
      </c>
      <c r="N12" s="13">
        <f>Tabella2[[#This Row],[Primo Anno 2021]]+Tabella2[[#This Row],[Secondo Anno 2022]]+Tabella2[[#This Row],[Terzo Anno 
2023]]</f>
        <v>112000</v>
      </c>
      <c r="O12" s="14" t="s">
        <v>24</v>
      </c>
      <c r="P12" s="16">
        <v>0</v>
      </c>
      <c r="Q12" s="14"/>
    </row>
    <row r="13" spans="1:17" ht="48" customHeight="1">
      <c r="A13" s="11">
        <v>6</v>
      </c>
      <c r="B13" s="14" t="s">
        <v>85</v>
      </c>
      <c r="C13" s="15" t="s">
        <v>63</v>
      </c>
      <c r="D13" s="15" t="s">
        <v>62</v>
      </c>
      <c r="E13" s="15" t="s">
        <v>22</v>
      </c>
      <c r="F13" s="15" t="s">
        <v>81</v>
      </c>
      <c r="G13" s="14" t="s">
        <v>26</v>
      </c>
      <c r="H13" s="14" t="s">
        <v>82</v>
      </c>
      <c r="I13" s="14" t="s">
        <v>83</v>
      </c>
      <c r="J13" s="14" t="s">
        <v>158</v>
      </c>
      <c r="K13" s="18">
        <v>50000</v>
      </c>
      <c r="L13" s="16">
        <v>50000</v>
      </c>
      <c r="M13" s="16">
        <v>0</v>
      </c>
      <c r="N13" s="13">
        <f>Tabella2[[#This Row],[Primo Anno 2021]]+Tabella2[[#This Row],[Secondo Anno 2022]]+Tabella2[[#This Row],[Terzo Anno 
2023]]</f>
        <v>100000</v>
      </c>
      <c r="O13" s="14" t="s">
        <v>24</v>
      </c>
      <c r="P13" s="16">
        <v>0</v>
      </c>
      <c r="Q13" s="14"/>
    </row>
    <row r="14" spans="1:17" ht="45" customHeight="1">
      <c r="A14" s="11">
        <v>7</v>
      </c>
      <c r="B14" s="14" t="s">
        <v>86</v>
      </c>
      <c r="C14" s="15" t="s">
        <v>63</v>
      </c>
      <c r="D14" s="15" t="s">
        <v>62</v>
      </c>
      <c r="E14" s="15" t="s">
        <v>22</v>
      </c>
      <c r="F14" s="12" t="s">
        <v>78</v>
      </c>
      <c r="G14" s="14" t="s">
        <v>23</v>
      </c>
      <c r="H14" s="14" t="s">
        <v>82</v>
      </c>
      <c r="I14" s="14" t="s">
        <v>83</v>
      </c>
      <c r="J14" s="76" t="s">
        <v>167</v>
      </c>
      <c r="K14" s="77">
        <v>0</v>
      </c>
      <c r="L14" s="16">
        <v>100000</v>
      </c>
      <c r="M14" s="16">
        <v>100000</v>
      </c>
      <c r="N14" s="13">
        <f>Tabella2[[#This Row],[Primo Anno 2021]]+Tabella2[[#This Row],[Secondo Anno 2022]]+Tabella2[[#This Row],[Terzo Anno 
2023]]</f>
        <v>200000</v>
      </c>
      <c r="O14" s="14" t="s">
        <v>24</v>
      </c>
      <c r="P14" s="16">
        <v>0</v>
      </c>
      <c r="Q14" s="14"/>
    </row>
    <row r="15" spans="1:17" ht="46.5" customHeight="1">
      <c r="A15" s="11">
        <v>8</v>
      </c>
      <c r="B15" s="14" t="s">
        <v>87</v>
      </c>
      <c r="C15" s="15" t="s">
        <v>63</v>
      </c>
      <c r="D15" s="15" t="s">
        <v>62</v>
      </c>
      <c r="E15" s="15" t="s">
        <v>22</v>
      </c>
      <c r="F15" s="15" t="s">
        <v>81</v>
      </c>
      <c r="G15" s="14" t="s">
        <v>26</v>
      </c>
      <c r="H15" s="14" t="s">
        <v>82</v>
      </c>
      <c r="I15" s="14" t="s">
        <v>83</v>
      </c>
      <c r="J15" s="14" t="s">
        <v>91</v>
      </c>
      <c r="K15" s="16">
        <v>0</v>
      </c>
      <c r="L15" s="16">
        <v>0</v>
      </c>
      <c r="M15" s="16">
        <v>100000</v>
      </c>
      <c r="N15" s="13">
        <f>Tabella2[[#This Row],[Primo Anno 2021]]+Tabella2[[#This Row],[Secondo Anno 2022]]+Tabella2[[#This Row],[Terzo Anno 
2023]]</f>
        <v>100000</v>
      </c>
      <c r="O15" s="14" t="s">
        <v>24</v>
      </c>
      <c r="P15" s="16">
        <v>0</v>
      </c>
      <c r="Q15" s="14"/>
    </row>
    <row r="16" spans="1:17" ht="47.25" customHeight="1">
      <c r="A16" s="11">
        <v>9</v>
      </c>
      <c r="B16" s="14" t="s">
        <v>88</v>
      </c>
      <c r="C16" s="15" t="s">
        <v>63</v>
      </c>
      <c r="D16" s="15" t="s">
        <v>62</v>
      </c>
      <c r="E16" s="15" t="s">
        <v>22</v>
      </c>
      <c r="F16" s="12" t="s">
        <v>78</v>
      </c>
      <c r="G16" s="14" t="s">
        <v>23</v>
      </c>
      <c r="H16" s="14" t="s">
        <v>82</v>
      </c>
      <c r="I16" s="14" t="s">
        <v>83</v>
      </c>
      <c r="J16" s="14" t="s">
        <v>89</v>
      </c>
      <c r="K16" s="18">
        <v>30000</v>
      </c>
      <c r="L16" s="16">
        <v>30000</v>
      </c>
      <c r="M16" s="16">
        <v>40000</v>
      </c>
      <c r="N16" s="13">
        <f>Tabella2[[#This Row],[Primo Anno 2021]]+Tabella2[[#This Row],[Secondo Anno 2022]]+Tabella2[[#This Row],[Terzo Anno 
2023]]</f>
        <v>100000</v>
      </c>
      <c r="O16" s="14" t="s">
        <v>24</v>
      </c>
      <c r="P16" s="16">
        <v>0</v>
      </c>
      <c r="Q16" s="14"/>
    </row>
    <row r="17" spans="1:17" ht="54.75" customHeight="1">
      <c r="A17" s="11">
        <v>10</v>
      </c>
      <c r="B17" s="14" t="s">
        <v>119</v>
      </c>
      <c r="C17" s="15" t="s">
        <v>63</v>
      </c>
      <c r="D17" s="15" t="s">
        <v>62</v>
      </c>
      <c r="E17" s="15" t="s">
        <v>22</v>
      </c>
      <c r="F17" s="12" t="s">
        <v>78</v>
      </c>
      <c r="G17" s="14" t="s">
        <v>23</v>
      </c>
      <c r="H17" s="14" t="s">
        <v>101</v>
      </c>
      <c r="I17" s="14" t="s">
        <v>30</v>
      </c>
      <c r="J17" s="14" t="s">
        <v>187</v>
      </c>
      <c r="K17" s="18">
        <v>100000</v>
      </c>
      <c r="L17" s="16">
        <v>0</v>
      </c>
      <c r="M17" s="16">
        <v>0</v>
      </c>
      <c r="N17" s="13">
        <f>Tabella2[[#This Row],[Primo Anno 2021]]+Tabella2[[#This Row],[Secondo Anno 2022]]+Tabella2[[#This Row],[Terzo Anno 
2023]]</f>
        <v>100000</v>
      </c>
      <c r="O17" s="14" t="s">
        <v>24</v>
      </c>
      <c r="P17" s="16">
        <v>0</v>
      </c>
      <c r="Q17" s="14"/>
    </row>
    <row r="18" spans="1:17" ht="66" customHeight="1">
      <c r="A18" s="11">
        <v>11</v>
      </c>
      <c r="B18" s="14" t="s">
        <v>90</v>
      </c>
      <c r="C18" s="15" t="s">
        <v>63</v>
      </c>
      <c r="D18" s="15" t="s">
        <v>62</v>
      </c>
      <c r="E18" s="15" t="s">
        <v>22</v>
      </c>
      <c r="F18" s="12" t="s">
        <v>78</v>
      </c>
      <c r="G18" s="14" t="s">
        <v>23</v>
      </c>
      <c r="H18" s="14" t="s">
        <v>82</v>
      </c>
      <c r="I18" s="14" t="s">
        <v>83</v>
      </c>
      <c r="J18" s="14" t="s">
        <v>96</v>
      </c>
      <c r="K18" s="18">
        <v>0</v>
      </c>
      <c r="L18" s="16">
        <v>50000</v>
      </c>
      <c r="M18" s="16">
        <v>50000</v>
      </c>
      <c r="N18" s="13">
        <f>Tabella2[[#This Row],[Primo Anno 2021]]+Tabella2[[#This Row],[Secondo Anno 2022]]+Tabella2[[#This Row],[Terzo Anno 
2023]]</f>
        <v>100000</v>
      </c>
      <c r="O18" s="14" t="s">
        <v>24</v>
      </c>
      <c r="P18" s="16">
        <v>0</v>
      </c>
      <c r="Q18" s="14"/>
    </row>
    <row r="19" spans="1:17" ht="54.75" customHeight="1">
      <c r="A19" s="11">
        <v>12</v>
      </c>
      <c r="B19" s="14" t="s">
        <v>95</v>
      </c>
      <c r="C19" s="15" t="s">
        <v>63</v>
      </c>
      <c r="D19" s="15" t="s">
        <v>62</v>
      </c>
      <c r="E19" s="15" t="s">
        <v>22</v>
      </c>
      <c r="F19" s="12" t="s">
        <v>78</v>
      </c>
      <c r="G19" s="14" t="s">
        <v>23</v>
      </c>
      <c r="H19" s="14" t="s">
        <v>82</v>
      </c>
      <c r="I19" s="14" t="s">
        <v>83</v>
      </c>
      <c r="J19" s="14" t="s">
        <v>98</v>
      </c>
      <c r="K19" s="18">
        <v>0</v>
      </c>
      <c r="L19" s="16">
        <v>50000</v>
      </c>
      <c r="M19" s="16">
        <v>50000</v>
      </c>
      <c r="N19" s="13">
        <f>Tabella2[[#This Row],[Primo Anno 2021]]+Tabella2[[#This Row],[Secondo Anno 2022]]+Tabella2[[#This Row],[Terzo Anno 
2023]]</f>
        <v>100000</v>
      </c>
      <c r="O19" s="14" t="s">
        <v>24</v>
      </c>
      <c r="P19" s="16">
        <v>0</v>
      </c>
      <c r="Q19" s="14"/>
    </row>
    <row r="20" spans="1:17" ht="58.5" customHeight="1">
      <c r="A20" s="11">
        <v>13</v>
      </c>
      <c r="B20" s="14" t="s">
        <v>97</v>
      </c>
      <c r="C20" s="15" t="s">
        <v>63</v>
      </c>
      <c r="D20" s="15" t="s">
        <v>62</v>
      </c>
      <c r="E20" s="15" t="s">
        <v>22</v>
      </c>
      <c r="F20" s="12" t="s">
        <v>78</v>
      </c>
      <c r="G20" s="14" t="s">
        <v>23</v>
      </c>
      <c r="H20" s="14" t="s">
        <v>82</v>
      </c>
      <c r="I20" s="14" t="s">
        <v>83</v>
      </c>
      <c r="J20" s="14" t="s">
        <v>100</v>
      </c>
      <c r="K20" s="18">
        <v>0</v>
      </c>
      <c r="L20" s="16">
        <v>0</v>
      </c>
      <c r="M20" s="16">
        <v>200000</v>
      </c>
      <c r="N20" s="13">
        <f>Tabella2[[#This Row],[Primo Anno 2021]]+Tabella2[[#This Row],[Secondo Anno 2022]]+Tabella2[[#This Row],[Terzo Anno 
2023]]</f>
        <v>200000</v>
      </c>
      <c r="O20" s="14" t="s">
        <v>24</v>
      </c>
      <c r="P20" s="16">
        <v>0</v>
      </c>
      <c r="Q20" s="14"/>
    </row>
    <row r="21" spans="1:17" ht="49.5" customHeight="1">
      <c r="A21" s="11">
        <v>14</v>
      </c>
      <c r="B21" s="14" t="s">
        <v>99</v>
      </c>
      <c r="C21" s="15" t="s">
        <v>63</v>
      </c>
      <c r="D21" s="15" t="s">
        <v>62</v>
      </c>
      <c r="E21" s="15" t="s">
        <v>22</v>
      </c>
      <c r="F21" s="15" t="s">
        <v>81</v>
      </c>
      <c r="G21" s="14" t="s">
        <v>26</v>
      </c>
      <c r="H21" s="14" t="s">
        <v>82</v>
      </c>
      <c r="I21" s="14" t="s">
        <v>83</v>
      </c>
      <c r="J21" s="14" t="s">
        <v>159</v>
      </c>
      <c r="K21" s="18">
        <v>0</v>
      </c>
      <c r="L21" s="16">
        <v>200000</v>
      </c>
      <c r="M21" s="16">
        <v>200000</v>
      </c>
      <c r="N21" s="13">
        <f>Tabella2[[#This Row],[Primo Anno 2021]]+Tabella2[[#This Row],[Secondo Anno 2022]]+Tabella2[[#This Row],[Terzo Anno 
2023]]</f>
        <v>400000</v>
      </c>
      <c r="O21" s="14" t="s">
        <v>24</v>
      </c>
      <c r="P21" s="16">
        <v>0</v>
      </c>
      <c r="Q21" s="14"/>
    </row>
    <row r="22" spans="1:17" ht="49.5" customHeight="1">
      <c r="A22" s="11">
        <v>15</v>
      </c>
      <c r="B22" s="14" t="s">
        <v>104</v>
      </c>
      <c r="C22" s="15" t="s">
        <v>63</v>
      </c>
      <c r="D22" s="15" t="s">
        <v>62</v>
      </c>
      <c r="E22" s="15" t="s">
        <v>22</v>
      </c>
      <c r="F22" s="15" t="s">
        <v>81</v>
      </c>
      <c r="G22" s="14" t="s">
        <v>26</v>
      </c>
      <c r="H22" s="14" t="s">
        <v>105</v>
      </c>
      <c r="I22" s="14" t="s">
        <v>106</v>
      </c>
      <c r="J22" s="14" t="s">
        <v>107</v>
      </c>
      <c r="K22" s="18">
        <v>0</v>
      </c>
      <c r="L22" s="16">
        <v>50000</v>
      </c>
      <c r="M22" s="16">
        <v>50000</v>
      </c>
      <c r="N22" s="13">
        <f>Tabella2[[#This Row],[Primo Anno 2021]]+Tabella2[[#This Row],[Secondo Anno 2022]]+Tabella2[[#This Row],[Terzo Anno 
2023]]</f>
        <v>100000</v>
      </c>
      <c r="O22" s="14" t="s">
        <v>24</v>
      </c>
      <c r="P22" s="16">
        <v>0</v>
      </c>
      <c r="Q22" s="14"/>
    </row>
    <row r="23" spans="1:17" ht="55.5" customHeight="1">
      <c r="A23" s="11">
        <v>16</v>
      </c>
      <c r="B23" s="14" t="s">
        <v>120</v>
      </c>
      <c r="C23" s="15" t="s">
        <v>63</v>
      </c>
      <c r="D23" s="15" t="s">
        <v>62</v>
      </c>
      <c r="E23" s="15" t="s">
        <v>22</v>
      </c>
      <c r="F23" s="15" t="s">
        <v>81</v>
      </c>
      <c r="G23" s="14" t="s">
        <v>26</v>
      </c>
      <c r="H23" s="14" t="s">
        <v>109</v>
      </c>
      <c r="I23" s="14" t="s">
        <v>108</v>
      </c>
      <c r="J23" s="14" t="s">
        <v>164</v>
      </c>
      <c r="K23" s="18">
        <v>274000</v>
      </c>
      <c r="L23" s="16">
        <v>0</v>
      </c>
      <c r="M23" s="16">
        <v>0</v>
      </c>
      <c r="N23" s="13">
        <f>Tabella2[[#This Row],[Primo Anno 2021]]+Tabella2[[#This Row],[Secondo Anno 2022]]+Tabella2[[#This Row],[Terzo Anno 
2023]]</f>
        <v>274000</v>
      </c>
      <c r="O23" s="14" t="s">
        <v>24</v>
      </c>
      <c r="P23" s="16">
        <v>0</v>
      </c>
      <c r="Q23" s="14"/>
    </row>
    <row r="24" spans="1:17" ht="67.5" customHeight="1">
      <c r="A24" s="11">
        <v>17</v>
      </c>
      <c r="B24" s="14" t="s">
        <v>110</v>
      </c>
      <c r="C24" s="15" t="s">
        <v>63</v>
      </c>
      <c r="D24" s="15" t="s">
        <v>62</v>
      </c>
      <c r="E24" s="15" t="s">
        <v>22</v>
      </c>
      <c r="F24" s="15" t="s">
        <v>112</v>
      </c>
      <c r="G24" s="14" t="s">
        <v>28</v>
      </c>
      <c r="H24" s="14" t="s">
        <v>103</v>
      </c>
      <c r="I24" s="14" t="s">
        <v>102</v>
      </c>
      <c r="J24" s="14" t="s">
        <v>111</v>
      </c>
      <c r="K24" s="16">
        <v>0</v>
      </c>
      <c r="L24" s="16">
        <v>0</v>
      </c>
      <c r="M24" s="16">
        <v>155000</v>
      </c>
      <c r="N24" s="13">
        <f>Tabella2[[#This Row],[Primo Anno 2021]]+Tabella2[[#This Row],[Secondo Anno 2022]]+Tabella2[[#This Row],[Terzo Anno 
2023]]</f>
        <v>155000</v>
      </c>
      <c r="O24" s="14" t="s">
        <v>24</v>
      </c>
      <c r="P24" s="16">
        <v>0</v>
      </c>
      <c r="Q24" s="14"/>
    </row>
    <row r="25" spans="1:17" ht="50.25" customHeight="1">
      <c r="A25" s="11">
        <v>18</v>
      </c>
      <c r="B25" s="14" t="s">
        <v>115</v>
      </c>
      <c r="C25" s="15" t="s">
        <v>63</v>
      </c>
      <c r="D25" s="15" t="s">
        <v>62</v>
      </c>
      <c r="E25" s="15" t="s">
        <v>22</v>
      </c>
      <c r="F25" s="15" t="s">
        <v>63</v>
      </c>
      <c r="G25" s="14" t="s">
        <v>27</v>
      </c>
      <c r="H25" s="14" t="s">
        <v>113</v>
      </c>
      <c r="I25" s="19" t="s">
        <v>114</v>
      </c>
      <c r="J25" s="14" t="s">
        <v>168</v>
      </c>
      <c r="K25" s="18">
        <v>0</v>
      </c>
      <c r="L25" s="16">
        <v>300000</v>
      </c>
      <c r="M25" s="16">
        <v>300000</v>
      </c>
      <c r="N25" s="13">
        <f>Tabella2[[#This Row],[Primo Anno 2021]]+Tabella2[[#This Row],[Secondo Anno 2022]]+Tabella2[[#This Row],[Terzo Anno 
2023]]</f>
        <v>600000</v>
      </c>
      <c r="O25" s="14" t="s">
        <v>24</v>
      </c>
      <c r="P25" s="16">
        <v>0</v>
      </c>
      <c r="Q25" s="14"/>
    </row>
    <row r="26" spans="1:17" ht="63.75" customHeight="1">
      <c r="A26" s="11">
        <v>19</v>
      </c>
      <c r="B26" s="14" t="s">
        <v>116</v>
      </c>
      <c r="C26" s="15" t="s">
        <v>63</v>
      </c>
      <c r="D26" s="15" t="s">
        <v>62</v>
      </c>
      <c r="E26" s="15" t="s">
        <v>22</v>
      </c>
      <c r="F26" s="15" t="s">
        <v>63</v>
      </c>
      <c r="G26" s="14" t="s">
        <v>27</v>
      </c>
      <c r="H26" s="14" t="s">
        <v>113</v>
      </c>
      <c r="I26" s="19" t="s">
        <v>114</v>
      </c>
      <c r="J26" s="14" t="s">
        <v>117</v>
      </c>
      <c r="K26" s="18">
        <v>0</v>
      </c>
      <c r="L26" s="16">
        <v>250000</v>
      </c>
      <c r="M26" s="16">
        <v>0</v>
      </c>
      <c r="N26" s="13">
        <f>Tabella2[[#This Row],[Primo Anno 2021]]+Tabella2[[#This Row],[Secondo Anno 2022]]+Tabella2[[#This Row],[Terzo Anno 
2023]]</f>
        <v>250000</v>
      </c>
      <c r="O26" s="14" t="s">
        <v>24</v>
      </c>
      <c r="P26" s="16">
        <v>0</v>
      </c>
      <c r="Q26" s="14"/>
    </row>
    <row r="27" spans="1:17" ht="60.75" customHeight="1">
      <c r="A27" s="11">
        <v>20</v>
      </c>
      <c r="B27" s="14" t="s">
        <v>118</v>
      </c>
      <c r="C27" s="15" t="s">
        <v>63</v>
      </c>
      <c r="D27" s="15" t="s">
        <v>62</v>
      </c>
      <c r="E27" s="15" t="s">
        <v>22</v>
      </c>
      <c r="F27" s="15" t="s">
        <v>63</v>
      </c>
      <c r="G27" s="14" t="s">
        <v>27</v>
      </c>
      <c r="H27" s="14" t="s">
        <v>101</v>
      </c>
      <c r="I27" s="14" t="s">
        <v>30</v>
      </c>
      <c r="J27" s="14" t="s">
        <v>169</v>
      </c>
      <c r="K27" s="16">
        <v>0</v>
      </c>
      <c r="L27" s="16">
        <v>0</v>
      </c>
      <c r="M27" s="16">
        <v>500000</v>
      </c>
      <c r="N27" s="13">
        <f>Tabella2[[#This Row],[Primo Anno 2021]]+Tabella2[[#This Row],[Secondo Anno 2022]]+Tabella2[[#This Row],[Terzo Anno 
2023]]</f>
        <v>500000</v>
      </c>
      <c r="O27" s="14" t="s">
        <v>24</v>
      </c>
      <c r="P27" s="16">
        <v>0</v>
      </c>
      <c r="Q27" s="14"/>
    </row>
    <row r="28" spans="1:17" ht="63.75" customHeight="1">
      <c r="A28" s="11">
        <v>21</v>
      </c>
      <c r="B28" s="14" t="s">
        <v>122</v>
      </c>
      <c r="C28" s="15" t="s">
        <v>63</v>
      </c>
      <c r="D28" s="15" t="s">
        <v>62</v>
      </c>
      <c r="E28" s="15" t="s">
        <v>22</v>
      </c>
      <c r="F28" s="12" t="s">
        <v>78</v>
      </c>
      <c r="G28" s="14" t="s">
        <v>23</v>
      </c>
      <c r="H28" s="14" t="s">
        <v>109</v>
      </c>
      <c r="I28" s="14" t="s">
        <v>108</v>
      </c>
      <c r="J28" s="14" t="s">
        <v>56</v>
      </c>
      <c r="K28" s="18">
        <v>0</v>
      </c>
      <c r="L28" s="16">
        <v>50000</v>
      </c>
      <c r="M28" s="16">
        <v>50000</v>
      </c>
      <c r="N28" s="13">
        <f>Tabella2[[#This Row],[Primo Anno 2021]]+Tabella2[[#This Row],[Secondo Anno 2022]]+Tabella2[[#This Row],[Terzo Anno 
2023]]</f>
        <v>100000</v>
      </c>
      <c r="O28" s="14" t="s">
        <v>24</v>
      </c>
      <c r="P28" s="16">
        <v>0</v>
      </c>
      <c r="Q28" s="14"/>
    </row>
    <row r="29" spans="1:17" ht="44.25" customHeight="1">
      <c r="A29" s="11">
        <v>22</v>
      </c>
      <c r="B29" s="14" t="s">
        <v>121</v>
      </c>
      <c r="C29" s="15" t="s">
        <v>63</v>
      </c>
      <c r="D29" s="15" t="s">
        <v>62</v>
      </c>
      <c r="E29" s="15" t="s">
        <v>22</v>
      </c>
      <c r="F29" s="12" t="s">
        <v>78</v>
      </c>
      <c r="G29" s="14" t="s">
        <v>23</v>
      </c>
      <c r="H29" s="14" t="s">
        <v>101</v>
      </c>
      <c r="I29" s="14" t="s">
        <v>30</v>
      </c>
      <c r="J29" s="14" t="s">
        <v>127</v>
      </c>
      <c r="K29" s="18">
        <v>50000</v>
      </c>
      <c r="L29" s="16">
        <v>100000</v>
      </c>
      <c r="M29" s="16">
        <v>0</v>
      </c>
      <c r="N29" s="13">
        <f>Tabella2[[#This Row],[Primo Anno 2021]]+Tabella2[[#This Row],[Secondo Anno 2022]]+Tabella2[[#This Row],[Terzo Anno 
2023]]</f>
        <v>150000</v>
      </c>
      <c r="O29" s="14" t="s">
        <v>24</v>
      </c>
      <c r="P29" s="16">
        <v>0</v>
      </c>
      <c r="Q29" s="14"/>
    </row>
    <row r="30" spans="1:17" ht="57" customHeight="1">
      <c r="A30" s="11">
        <v>23</v>
      </c>
      <c r="B30" s="14" t="s">
        <v>123</v>
      </c>
      <c r="C30" s="15" t="s">
        <v>63</v>
      </c>
      <c r="D30" s="15" t="s">
        <v>62</v>
      </c>
      <c r="E30" s="15" t="s">
        <v>22</v>
      </c>
      <c r="F30" s="15" t="s">
        <v>63</v>
      </c>
      <c r="G30" s="14" t="s">
        <v>27</v>
      </c>
      <c r="H30" s="14" t="s">
        <v>101</v>
      </c>
      <c r="I30" s="14" t="s">
        <v>30</v>
      </c>
      <c r="J30" s="14" t="s">
        <v>126</v>
      </c>
      <c r="K30" s="18">
        <v>0</v>
      </c>
      <c r="L30" s="16">
        <v>50000</v>
      </c>
      <c r="M30" s="16">
        <v>50000</v>
      </c>
      <c r="N30" s="13">
        <f>Tabella2[[#This Row],[Primo Anno 2021]]+Tabella2[[#This Row],[Secondo Anno 2022]]+Tabella2[[#This Row],[Terzo Anno 
2023]]</f>
        <v>100000</v>
      </c>
      <c r="O30" s="14" t="s">
        <v>24</v>
      </c>
      <c r="P30" s="16">
        <v>0</v>
      </c>
      <c r="Q30" s="14"/>
    </row>
    <row r="31" spans="1:17" ht="69" customHeight="1">
      <c r="A31" s="11">
        <v>24</v>
      </c>
      <c r="B31" s="14" t="s">
        <v>125</v>
      </c>
      <c r="C31" s="15" t="s">
        <v>63</v>
      </c>
      <c r="D31" s="15" t="s">
        <v>62</v>
      </c>
      <c r="E31" s="15" t="s">
        <v>22</v>
      </c>
      <c r="F31" s="15" t="s">
        <v>112</v>
      </c>
      <c r="G31" s="14" t="s">
        <v>28</v>
      </c>
      <c r="H31" s="14" t="s">
        <v>124</v>
      </c>
      <c r="I31" s="14" t="s">
        <v>31</v>
      </c>
      <c r="J31" s="14" t="s">
        <v>32</v>
      </c>
      <c r="K31" s="16">
        <v>100000</v>
      </c>
      <c r="L31" s="16">
        <v>100000</v>
      </c>
      <c r="M31" s="16">
        <v>0</v>
      </c>
      <c r="N31" s="13">
        <f>Tabella2[[#This Row],[Primo Anno 2021]]+Tabella2[[#This Row],[Secondo Anno 2022]]+Tabella2[[#This Row],[Terzo Anno 
2023]]</f>
        <v>200000</v>
      </c>
      <c r="O31" s="14" t="s">
        <v>24</v>
      </c>
      <c r="P31" s="16">
        <v>0</v>
      </c>
      <c r="Q31" s="14"/>
    </row>
    <row r="32" spans="1:17" ht="58.5" customHeight="1">
      <c r="A32" s="11">
        <v>25</v>
      </c>
      <c r="B32" s="14" t="s">
        <v>130</v>
      </c>
      <c r="C32" s="15" t="s">
        <v>63</v>
      </c>
      <c r="D32" s="15" t="s">
        <v>62</v>
      </c>
      <c r="E32" s="15" t="s">
        <v>22</v>
      </c>
      <c r="F32" s="15" t="s">
        <v>81</v>
      </c>
      <c r="G32" s="14" t="s">
        <v>26</v>
      </c>
      <c r="H32" s="14" t="s">
        <v>128</v>
      </c>
      <c r="I32" s="19" t="s">
        <v>129</v>
      </c>
      <c r="J32" s="14" t="s">
        <v>131</v>
      </c>
      <c r="K32" s="18">
        <v>0</v>
      </c>
      <c r="L32" s="16">
        <v>50000</v>
      </c>
      <c r="M32" s="16">
        <v>50000</v>
      </c>
      <c r="N32" s="13">
        <f>Tabella2[[#This Row],[Primo Anno 2021]]+Tabella2[[#This Row],[Secondo Anno 2022]]+Tabella2[[#This Row],[Terzo Anno 
2023]]</f>
        <v>100000</v>
      </c>
      <c r="O32" s="14" t="s">
        <v>24</v>
      </c>
      <c r="P32" s="16">
        <v>0</v>
      </c>
      <c r="Q32" s="14"/>
    </row>
    <row r="33" spans="1:17" ht="73.5" customHeight="1">
      <c r="A33" s="11">
        <v>26</v>
      </c>
      <c r="B33" s="14" t="s">
        <v>132</v>
      </c>
      <c r="C33" s="15" t="s">
        <v>63</v>
      </c>
      <c r="D33" s="15" t="s">
        <v>62</v>
      </c>
      <c r="E33" s="15" t="s">
        <v>22</v>
      </c>
      <c r="F33" s="15" t="s">
        <v>81</v>
      </c>
      <c r="G33" s="14" t="s">
        <v>26</v>
      </c>
      <c r="H33" s="14" t="s">
        <v>113</v>
      </c>
      <c r="I33" s="19" t="s">
        <v>114</v>
      </c>
      <c r="J33" s="14" t="s">
        <v>146</v>
      </c>
      <c r="K33" s="18">
        <v>0</v>
      </c>
      <c r="L33" s="16">
        <v>50000</v>
      </c>
      <c r="M33" s="16">
        <v>50000</v>
      </c>
      <c r="N33" s="13">
        <f>Tabella2[[#This Row],[Primo Anno 2021]]+Tabella2[[#This Row],[Secondo Anno 2022]]+Tabella2[[#This Row],[Terzo Anno 
2023]]</f>
        <v>100000</v>
      </c>
      <c r="O33" s="14" t="s">
        <v>24</v>
      </c>
      <c r="P33" s="16">
        <v>0</v>
      </c>
      <c r="Q33" s="14"/>
    </row>
    <row r="34" spans="1:17" ht="43.5" customHeight="1">
      <c r="A34" s="11">
        <v>27</v>
      </c>
      <c r="B34" s="14" t="s">
        <v>133</v>
      </c>
      <c r="C34" s="15" t="s">
        <v>63</v>
      </c>
      <c r="D34" s="15" t="s">
        <v>62</v>
      </c>
      <c r="E34" s="15" t="s">
        <v>22</v>
      </c>
      <c r="F34" s="15" t="s">
        <v>81</v>
      </c>
      <c r="G34" s="14" t="s">
        <v>26</v>
      </c>
      <c r="H34" s="14" t="s">
        <v>101</v>
      </c>
      <c r="I34" s="14" t="s">
        <v>30</v>
      </c>
      <c r="J34" s="14" t="s">
        <v>134</v>
      </c>
      <c r="K34" s="16">
        <v>0</v>
      </c>
      <c r="L34" s="16">
        <v>0</v>
      </c>
      <c r="M34" s="16">
        <v>100000</v>
      </c>
      <c r="N34" s="13">
        <f>Tabella2[[#This Row],[Primo Anno 2021]]+Tabella2[[#This Row],[Secondo Anno 2022]]+Tabella2[[#This Row],[Terzo Anno 
2023]]</f>
        <v>100000</v>
      </c>
      <c r="O34" s="14" t="s">
        <v>24</v>
      </c>
      <c r="P34" s="16">
        <v>0</v>
      </c>
      <c r="Q34" s="14"/>
    </row>
    <row r="35" spans="1:17" ht="45" customHeight="1">
      <c r="A35" s="11">
        <v>28</v>
      </c>
      <c r="B35" s="14" t="s">
        <v>135</v>
      </c>
      <c r="C35" s="15" t="s">
        <v>63</v>
      </c>
      <c r="D35" s="15" t="s">
        <v>62</v>
      </c>
      <c r="E35" s="15" t="s">
        <v>22</v>
      </c>
      <c r="F35" s="15" t="s">
        <v>112</v>
      </c>
      <c r="G35" s="14" t="s">
        <v>28</v>
      </c>
      <c r="H35" s="14" t="s">
        <v>124</v>
      </c>
      <c r="I35" s="14" t="s">
        <v>31</v>
      </c>
      <c r="J35" s="14" t="s">
        <v>136</v>
      </c>
      <c r="K35" s="18">
        <v>50000</v>
      </c>
      <c r="L35" s="16">
        <v>50000</v>
      </c>
      <c r="M35" s="16">
        <v>0</v>
      </c>
      <c r="N35" s="13">
        <f>Tabella2[[#This Row],[Primo Anno 2021]]+Tabella2[[#This Row],[Secondo Anno 2022]]+Tabella2[[#This Row],[Terzo Anno 
2023]]</f>
        <v>100000</v>
      </c>
      <c r="O35" s="14" t="s">
        <v>24</v>
      </c>
      <c r="P35" s="16">
        <v>0</v>
      </c>
      <c r="Q35" s="14"/>
    </row>
    <row r="36" spans="1:17" ht="45.75" customHeight="1">
      <c r="A36" s="11">
        <v>29</v>
      </c>
      <c r="B36" s="14" t="s">
        <v>139</v>
      </c>
      <c r="C36" s="15" t="s">
        <v>63</v>
      </c>
      <c r="D36" s="15" t="s">
        <v>62</v>
      </c>
      <c r="E36" s="15" t="s">
        <v>22</v>
      </c>
      <c r="F36" s="15" t="s">
        <v>81</v>
      </c>
      <c r="G36" s="14" t="s">
        <v>26</v>
      </c>
      <c r="H36" s="14" t="s">
        <v>137</v>
      </c>
      <c r="I36" s="14" t="s">
        <v>138</v>
      </c>
      <c r="J36" s="14" t="s">
        <v>140</v>
      </c>
      <c r="K36" s="18">
        <v>0</v>
      </c>
      <c r="L36" s="16">
        <v>150000</v>
      </c>
      <c r="M36" s="16">
        <v>150000</v>
      </c>
      <c r="N36" s="13">
        <f>Tabella2[[#This Row],[Primo Anno 2021]]+Tabella2[[#This Row],[Secondo Anno 2022]]+Tabella2[[#This Row],[Terzo Anno 
2023]]</f>
        <v>300000</v>
      </c>
      <c r="O36" s="14" t="s">
        <v>24</v>
      </c>
      <c r="P36" s="16">
        <v>0</v>
      </c>
      <c r="Q36" s="14"/>
    </row>
    <row r="37" spans="1:17" ht="55.5" customHeight="1">
      <c r="A37" s="11">
        <v>30</v>
      </c>
      <c r="B37" s="14" t="s">
        <v>155</v>
      </c>
      <c r="C37" s="15" t="s">
        <v>63</v>
      </c>
      <c r="D37" s="15" t="s">
        <v>62</v>
      </c>
      <c r="E37" s="15" t="s">
        <v>22</v>
      </c>
      <c r="F37" s="12" t="s">
        <v>78</v>
      </c>
      <c r="G37" s="14" t="s">
        <v>23</v>
      </c>
      <c r="H37" s="14" t="s">
        <v>103</v>
      </c>
      <c r="I37" s="14" t="s">
        <v>102</v>
      </c>
      <c r="J37" s="14" t="s">
        <v>145</v>
      </c>
      <c r="K37" s="18">
        <v>0</v>
      </c>
      <c r="L37" s="16">
        <v>0</v>
      </c>
      <c r="M37" s="16">
        <v>100000</v>
      </c>
      <c r="N37" s="13">
        <f>Tabella2[[#This Row],[Primo Anno 2021]]+Tabella2[[#This Row],[Secondo Anno 2022]]+Tabella2[[#This Row],[Terzo Anno 
2023]]</f>
        <v>100000</v>
      </c>
      <c r="O37" s="14" t="s">
        <v>24</v>
      </c>
      <c r="P37" s="16">
        <v>0</v>
      </c>
      <c r="Q37" s="14"/>
    </row>
    <row r="38" spans="1:17" ht="40.5" customHeight="1">
      <c r="A38" s="11">
        <v>31</v>
      </c>
      <c r="B38" s="31" t="s">
        <v>143</v>
      </c>
      <c r="C38" s="54" t="s">
        <v>63</v>
      </c>
      <c r="D38" s="54" t="s">
        <v>62</v>
      </c>
      <c r="E38" s="54" t="s">
        <v>22</v>
      </c>
      <c r="F38" s="54" t="s">
        <v>81</v>
      </c>
      <c r="G38" s="31" t="s">
        <v>26</v>
      </c>
      <c r="H38" s="31" t="s">
        <v>141</v>
      </c>
      <c r="I38" s="31" t="s">
        <v>142</v>
      </c>
      <c r="J38" s="31" t="s">
        <v>144</v>
      </c>
      <c r="K38" s="48">
        <v>0</v>
      </c>
      <c r="L38" s="49">
        <v>50000</v>
      </c>
      <c r="M38" s="49">
        <v>50000</v>
      </c>
      <c r="N38" s="13">
        <f>Tabella2[[#This Row],[Primo Anno 2021]]+Tabella2[[#This Row],[Secondo Anno 2022]]+Tabella2[[#This Row],[Terzo Anno 
2023]]</f>
        <v>100000</v>
      </c>
      <c r="O38" s="31" t="s">
        <v>24</v>
      </c>
      <c r="P38" s="49">
        <v>0</v>
      </c>
      <c r="Q38" s="31"/>
    </row>
    <row r="39" spans="1:17" ht="51.75" customHeight="1">
      <c r="A39" s="11">
        <v>32</v>
      </c>
      <c r="B39" s="11" t="s">
        <v>154</v>
      </c>
      <c r="C39" s="15" t="s">
        <v>63</v>
      </c>
      <c r="D39" s="15" t="s">
        <v>62</v>
      </c>
      <c r="E39" s="15" t="s">
        <v>22</v>
      </c>
      <c r="F39" s="12" t="s">
        <v>78</v>
      </c>
      <c r="G39" s="14" t="s">
        <v>23</v>
      </c>
      <c r="H39" s="11" t="s">
        <v>80</v>
      </c>
      <c r="I39" s="14" t="s">
        <v>29</v>
      </c>
      <c r="J39" s="14" t="s">
        <v>172</v>
      </c>
      <c r="K39" s="16">
        <v>55000</v>
      </c>
      <c r="L39" s="13">
        <v>0</v>
      </c>
      <c r="M39" s="17" t="s">
        <v>25</v>
      </c>
      <c r="N39" s="13">
        <f>Tabella2[[#This Row],[Primo Anno 2021]]+Tabella2[[#This Row],[Secondo Anno 2022]]+Tabella2[[#This Row],[Terzo Anno 
2023]]</f>
        <v>55000</v>
      </c>
      <c r="O39" s="14" t="s">
        <v>24</v>
      </c>
      <c r="P39" s="17" t="s">
        <v>25</v>
      </c>
      <c r="Q39" s="14" t="s">
        <v>8</v>
      </c>
    </row>
    <row r="40" spans="1:17" ht="51.75" customHeight="1">
      <c r="A40" s="75">
        <v>33</v>
      </c>
      <c r="B40" s="31" t="s">
        <v>143</v>
      </c>
      <c r="C40" s="54" t="s">
        <v>63</v>
      </c>
      <c r="D40" s="54" t="s">
        <v>62</v>
      </c>
      <c r="E40" s="54" t="s">
        <v>22</v>
      </c>
      <c r="F40" s="54" t="s">
        <v>81</v>
      </c>
      <c r="G40" s="31" t="s">
        <v>23</v>
      </c>
      <c r="H40" s="31" t="s">
        <v>141</v>
      </c>
      <c r="I40" s="31" t="s">
        <v>142</v>
      </c>
      <c r="J40" s="31" t="s">
        <v>170</v>
      </c>
      <c r="K40" s="48">
        <v>360000</v>
      </c>
      <c r="L40" s="49">
        <v>0</v>
      </c>
      <c r="M40" s="49">
        <v>0</v>
      </c>
      <c r="N40" s="49">
        <f>Tabella2[[#This Row],[Primo Anno 2021]]+Tabella2[[#This Row],[Secondo Anno 2022]]+Tabella2[[#This Row],[Terzo Anno 
2023]]</f>
        <v>360000</v>
      </c>
      <c r="O40" s="31" t="s">
        <v>24</v>
      </c>
      <c r="P40" s="49">
        <v>0</v>
      </c>
      <c r="Q40" s="31"/>
    </row>
    <row r="41" spans="1:17" ht="51.75" customHeight="1">
      <c r="A41" s="84">
        <v>34</v>
      </c>
      <c r="B41" s="31" t="s">
        <v>190</v>
      </c>
      <c r="C41" s="54" t="s">
        <v>63</v>
      </c>
      <c r="D41" s="85">
        <v>16</v>
      </c>
      <c r="E41" s="85">
        <v>16116</v>
      </c>
      <c r="F41" s="85">
        <v>1</v>
      </c>
      <c r="G41" s="31" t="s">
        <v>23</v>
      </c>
      <c r="H41" s="84" t="s">
        <v>188</v>
      </c>
      <c r="I41" s="84" t="s">
        <v>83</v>
      </c>
      <c r="J41" s="81" t="s">
        <v>189</v>
      </c>
      <c r="K41" s="86">
        <v>330000</v>
      </c>
      <c r="L41" s="87">
        <v>0</v>
      </c>
      <c r="M41" s="87">
        <v>0</v>
      </c>
      <c r="N41" s="87">
        <v>330000</v>
      </c>
      <c r="O41" s="81" t="s">
        <v>24</v>
      </c>
      <c r="P41" s="87">
        <v>0</v>
      </c>
      <c r="Q41" s="81"/>
    </row>
    <row r="42" spans="1:17" ht="42" customHeight="1">
      <c r="A42" s="84">
        <v>35</v>
      </c>
      <c r="B42" s="31" t="s">
        <v>191</v>
      </c>
      <c r="C42" s="54" t="s">
        <v>63</v>
      </c>
      <c r="D42" s="85">
        <v>16</v>
      </c>
      <c r="E42" s="85">
        <v>16116</v>
      </c>
      <c r="F42" s="85">
        <v>1</v>
      </c>
      <c r="G42" s="84" t="s">
        <v>26</v>
      </c>
      <c r="H42" s="14" t="s">
        <v>101</v>
      </c>
      <c r="I42" s="14" t="s">
        <v>30</v>
      </c>
      <c r="J42" s="81" t="s">
        <v>185</v>
      </c>
      <c r="K42" s="86">
        <v>264000</v>
      </c>
      <c r="L42" s="87">
        <v>0</v>
      </c>
      <c r="M42" s="87">
        <v>0</v>
      </c>
      <c r="N42" s="87">
        <v>264000</v>
      </c>
      <c r="O42" s="81" t="s">
        <v>24</v>
      </c>
      <c r="P42" s="87">
        <v>0</v>
      </c>
      <c r="Q42" s="81"/>
    </row>
    <row r="43" spans="1:17" ht="38.25" customHeight="1">
      <c r="G43" s="2" t="s">
        <v>192</v>
      </c>
      <c r="J43" s="62" t="s">
        <v>61</v>
      </c>
      <c r="K43" s="63">
        <f>SUBTOTAL(109,Tabella2[Primo Anno 2021])</f>
        <v>2435000</v>
      </c>
      <c r="L43" s="63">
        <f>SUBTOTAL(109,L9:L38)</f>
        <v>1780000</v>
      </c>
      <c r="M43" s="63">
        <f>SUBTOTAL(109,M9:M38)</f>
        <v>2595000</v>
      </c>
      <c r="N43" s="63">
        <f>SUBTOTAL(109,Tabella2[Totale])</f>
        <v>6810000</v>
      </c>
      <c r="O43" s="64"/>
      <c r="P43" s="65">
        <f>SUBTOTAL(109,P9:P38)</f>
        <v>0</v>
      </c>
      <c r="Q43" s="66"/>
    </row>
    <row r="44" spans="1:17" ht="48" customHeight="1"/>
    <row r="45" spans="1:17" ht="41.25" customHeight="1"/>
    <row r="46" spans="1:17" ht="36" customHeight="1"/>
  </sheetData>
  <mergeCells count="6">
    <mergeCell ref="C6:E6"/>
    <mergeCell ref="K6:N6"/>
    <mergeCell ref="P6:Q6"/>
    <mergeCell ref="A6:B6"/>
    <mergeCell ref="F6:G6"/>
    <mergeCell ref="H6:I6"/>
  </mergeCells>
  <phoneticPr fontId="1" type="noConversion"/>
  <pageMargins left="0.25" right="0.25" top="0.75" bottom="0.75" header="0.3" footer="0.3"/>
  <pageSetup paperSize="8" scale="77" fitToHeight="0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opLeftCell="B1" zoomScale="96" zoomScaleNormal="96" workbookViewId="0">
      <selection activeCell="O11" sqref="O11"/>
    </sheetView>
  </sheetViews>
  <sheetFormatPr defaultColWidth="9.140625" defaultRowHeight="12.75"/>
  <cols>
    <col min="1" max="1" width="11.7109375" style="2" customWidth="1"/>
    <col min="2" max="2" width="18.140625" style="2" customWidth="1"/>
    <col min="3" max="3" width="43.28515625" style="2" customWidth="1"/>
    <col min="4" max="4" width="11.7109375" style="2" customWidth="1"/>
    <col min="5" max="5" width="12.28515625" style="2" customWidth="1"/>
    <col min="6" max="6" width="14.42578125" style="2" customWidth="1"/>
    <col min="7" max="7" width="14.28515625" style="2" customWidth="1"/>
    <col min="8" max="8" width="9.5703125" style="2" customWidth="1"/>
    <col min="9" max="9" width="15.7109375" style="2" customWidth="1"/>
    <col min="10" max="10" width="9.140625" style="2" customWidth="1"/>
    <col min="11" max="11" width="8.42578125" style="2" customWidth="1"/>
    <col min="12" max="12" width="9.42578125" style="2" customWidth="1"/>
    <col min="13" max="13" width="18.85546875" style="2" customWidth="1"/>
    <col min="14" max="14" width="12.7109375" style="2" customWidth="1"/>
    <col min="15" max="15" width="12" style="2" customWidth="1"/>
    <col min="16" max="16384" width="9.140625" style="2"/>
  </cols>
  <sheetData>
    <row r="1" spans="1:15">
      <c r="A1" s="1" t="s">
        <v>6</v>
      </c>
    </row>
    <row r="2" spans="1:15">
      <c r="A2" s="1" t="s">
        <v>193</v>
      </c>
    </row>
    <row r="3" spans="1:15">
      <c r="A3" s="1" t="s">
        <v>1</v>
      </c>
    </row>
    <row r="4" spans="1:15">
      <c r="A4" s="1" t="s">
        <v>194</v>
      </c>
    </row>
    <row r="6" spans="1:15" s="24" customFormat="1" ht="33" customHeight="1">
      <c r="A6" s="21"/>
      <c r="B6" s="22"/>
      <c r="C6" s="23"/>
      <c r="D6" s="97" t="s">
        <v>41</v>
      </c>
      <c r="E6" s="98"/>
      <c r="F6" s="21"/>
      <c r="G6" s="22"/>
      <c r="H6" s="97" t="s">
        <v>46</v>
      </c>
      <c r="I6" s="102"/>
      <c r="J6" s="99" t="s">
        <v>47</v>
      </c>
      <c r="K6" s="100"/>
      <c r="L6" s="101"/>
      <c r="M6" s="102"/>
      <c r="N6" s="99" t="s">
        <v>52</v>
      </c>
      <c r="O6" s="100"/>
    </row>
    <row r="7" spans="1:15" s="24" customFormat="1" ht="47.25" customHeight="1">
      <c r="A7" s="20" t="s">
        <v>69</v>
      </c>
      <c r="B7" s="25" t="s">
        <v>39</v>
      </c>
      <c r="C7" s="25" t="s">
        <v>40</v>
      </c>
      <c r="D7" s="25" t="s">
        <v>42</v>
      </c>
      <c r="E7" s="25" t="s">
        <v>43</v>
      </c>
      <c r="F7" s="25" t="s">
        <v>44</v>
      </c>
      <c r="G7" s="25" t="s">
        <v>45</v>
      </c>
      <c r="H7" s="25" t="s">
        <v>157</v>
      </c>
      <c r="I7" s="25" t="s">
        <v>46</v>
      </c>
      <c r="J7" s="25" t="s">
        <v>48</v>
      </c>
      <c r="K7" s="25" t="s">
        <v>49</v>
      </c>
      <c r="L7" s="25" t="s">
        <v>50</v>
      </c>
      <c r="M7" s="25" t="s">
        <v>51</v>
      </c>
      <c r="N7" s="25" t="s">
        <v>53</v>
      </c>
      <c r="O7" s="26" t="s">
        <v>54</v>
      </c>
    </row>
    <row r="8" spans="1:15" ht="42" customHeight="1">
      <c r="A8" s="27"/>
      <c r="B8" s="36"/>
      <c r="C8" s="14" t="s">
        <v>160</v>
      </c>
      <c r="D8" s="14" t="s">
        <v>57</v>
      </c>
      <c r="E8" s="14" t="s">
        <v>58</v>
      </c>
      <c r="F8" s="35">
        <v>50000</v>
      </c>
      <c r="G8" s="35">
        <v>100000</v>
      </c>
      <c r="H8" s="14" t="s">
        <v>148</v>
      </c>
      <c r="I8" s="14" t="s">
        <v>150</v>
      </c>
      <c r="J8" s="14" t="s">
        <v>55</v>
      </c>
      <c r="K8" s="14" t="s">
        <v>55</v>
      </c>
      <c r="L8" s="14">
        <v>2</v>
      </c>
      <c r="M8" s="15" t="s">
        <v>166</v>
      </c>
      <c r="N8" s="28">
        <v>44256</v>
      </c>
      <c r="O8" s="29">
        <v>44440</v>
      </c>
    </row>
    <row r="9" spans="1:15" ht="42.75" customHeight="1">
      <c r="A9" s="30"/>
      <c r="B9" s="31"/>
      <c r="C9" s="14" t="s">
        <v>174</v>
      </c>
      <c r="D9" s="31" t="s">
        <v>57</v>
      </c>
      <c r="E9" s="31" t="s">
        <v>58</v>
      </c>
      <c r="F9" s="80">
        <v>30000</v>
      </c>
      <c r="G9" s="79">
        <v>100000</v>
      </c>
      <c r="H9" s="14" t="s">
        <v>148</v>
      </c>
      <c r="I9" s="14" t="s">
        <v>150</v>
      </c>
      <c r="J9" s="31" t="s">
        <v>55</v>
      </c>
      <c r="K9" s="31" t="s">
        <v>55</v>
      </c>
      <c r="L9" s="31">
        <v>2</v>
      </c>
      <c r="M9" s="54" t="s">
        <v>166</v>
      </c>
      <c r="N9" s="33">
        <v>44348</v>
      </c>
      <c r="O9" s="34">
        <v>44440</v>
      </c>
    </row>
    <row r="10" spans="1:15" ht="38.25" customHeight="1">
      <c r="A10" s="27"/>
      <c r="B10" s="36"/>
      <c r="C10" s="14" t="s">
        <v>180</v>
      </c>
      <c r="D10" s="14" t="s">
        <v>57</v>
      </c>
      <c r="E10" s="14" t="s">
        <v>58</v>
      </c>
      <c r="F10" s="35">
        <v>122000</v>
      </c>
      <c r="G10" s="35">
        <v>122000</v>
      </c>
      <c r="H10" s="14" t="s">
        <v>156</v>
      </c>
      <c r="I10" s="14" t="s">
        <v>150</v>
      </c>
      <c r="J10" s="14" t="s">
        <v>55</v>
      </c>
      <c r="K10" s="14" t="s">
        <v>55</v>
      </c>
      <c r="L10" s="14">
        <v>2</v>
      </c>
      <c r="M10" s="31" t="s">
        <v>175</v>
      </c>
      <c r="N10" s="28">
        <v>44228</v>
      </c>
      <c r="O10" s="29">
        <v>44470</v>
      </c>
    </row>
    <row r="11" spans="1:15" ht="47.25" customHeight="1">
      <c r="A11" s="30"/>
      <c r="B11" s="31"/>
      <c r="C11" s="31" t="s">
        <v>181</v>
      </c>
      <c r="D11" s="31" t="s">
        <v>57</v>
      </c>
      <c r="E11" s="31" t="s">
        <v>58</v>
      </c>
      <c r="F11" s="32">
        <v>100000</v>
      </c>
      <c r="G11" s="32">
        <v>100000</v>
      </c>
      <c r="H11" s="37" t="s">
        <v>147</v>
      </c>
      <c r="I11" s="14" t="s">
        <v>149</v>
      </c>
      <c r="J11" s="31" t="s">
        <v>55</v>
      </c>
      <c r="K11" s="31" t="s">
        <v>55</v>
      </c>
      <c r="L11" s="31">
        <v>2</v>
      </c>
      <c r="M11" s="31" t="s">
        <v>182</v>
      </c>
      <c r="N11" s="33">
        <v>44256</v>
      </c>
      <c r="O11" s="34">
        <v>44409</v>
      </c>
    </row>
    <row r="12" spans="1:15" ht="45" customHeight="1">
      <c r="A12" s="67"/>
      <c r="B12" s="68"/>
      <c r="C12" s="31" t="s">
        <v>178</v>
      </c>
      <c r="D12" s="31" t="s">
        <v>57</v>
      </c>
      <c r="E12" s="31" t="s">
        <v>58</v>
      </c>
      <c r="F12" s="32">
        <v>660000</v>
      </c>
      <c r="G12" s="32">
        <v>660000</v>
      </c>
      <c r="H12" s="37" t="s">
        <v>147</v>
      </c>
      <c r="I12" s="14" t="s">
        <v>149</v>
      </c>
      <c r="J12" s="31" t="s">
        <v>55</v>
      </c>
      <c r="K12" s="31" t="s">
        <v>55</v>
      </c>
      <c r="L12" s="31">
        <v>1</v>
      </c>
      <c r="M12" s="31" t="s">
        <v>179</v>
      </c>
      <c r="N12" s="33">
        <v>44256</v>
      </c>
      <c r="O12" s="34">
        <v>44470</v>
      </c>
    </row>
    <row r="13" spans="1:15" ht="30" customHeight="1">
      <c r="A13" s="67"/>
      <c r="B13" s="68"/>
      <c r="C13" s="31" t="s">
        <v>163</v>
      </c>
      <c r="D13" s="31" t="s">
        <v>57</v>
      </c>
      <c r="E13" s="31" t="s">
        <v>58</v>
      </c>
      <c r="F13" s="32">
        <v>274000</v>
      </c>
      <c r="G13" s="32">
        <v>274000</v>
      </c>
      <c r="H13" s="37" t="s">
        <v>147</v>
      </c>
      <c r="I13" s="14" t="s">
        <v>150</v>
      </c>
      <c r="J13" s="31" t="s">
        <v>55</v>
      </c>
      <c r="K13" s="31" t="s">
        <v>55</v>
      </c>
      <c r="L13" s="31">
        <v>3</v>
      </c>
      <c r="M13" s="31" t="s">
        <v>162</v>
      </c>
      <c r="N13" s="33">
        <v>44409</v>
      </c>
      <c r="O13" s="34">
        <v>44531</v>
      </c>
    </row>
    <row r="14" spans="1:15" ht="25.5">
      <c r="A14" s="67"/>
      <c r="B14" s="68"/>
      <c r="C14" s="31" t="s">
        <v>161</v>
      </c>
      <c r="D14" s="31" t="s">
        <v>57</v>
      </c>
      <c r="E14" s="31" t="s">
        <v>58</v>
      </c>
      <c r="F14" s="32">
        <v>50000</v>
      </c>
      <c r="G14" s="32">
        <v>100000</v>
      </c>
      <c r="H14" s="37" t="s">
        <v>147</v>
      </c>
      <c r="I14" s="14" t="s">
        <v>150</v>
      </c>
      <c r="J14" s="31" t="s">
        <v>55</v>
      </c>
      <c r="K14" s="31" t="s">
        <v>55</v>
      </c>
      <c r="L14" s="31">
        <v>3</v>
      </c>
      <c r="M14" s="54" t="s">
        <v>166</v>
      </c>
      <c r="N14" s="33">
        <v>44287</v>
      </c>
      <c r="O14" s="34">
        <v>44470</v>
      </c>
    </row>
    <row r="15" spans="1:15" ht="25.5">
      <c r="A15" s="67"/>
      <c r="B15" s="68"/>
      <c r="C15" s="31" t="s">
        <v>165</v>
      </c>
      <c r="D15" s="31" t="s">
        <v>57</v>
      </c>
      <c r="E15" s="31" t="s">
        <v>58</v>
      </c>
      <c r="F15" s="32">
        <v>100000</v>
      </c>
      <c r="G15" s="32">
        <v>200000</v>
      </c>
      <c r="H15" s="37" t="s">
        <v>147</v>
      </c>
      <c r="I15" s="14" t="s">
        <v>150</v>
      </c>
      <c r="J15" s="31" t="s">
        <v>55</v>
      </c>
      <c r="K15" s="31" t="s">
        <v>55</v>
      </c>
      <c r="L15" s="31">
        <v>3</v>
      </c>
      <c r="M15" s="54" t="s">
        <v>166</v>
      </c>
      <c r="N15" s="33">
        <v>44317</v>
      </c>
      <c r="O15" s="34">
        <v>44378</v>
      </c>
    </row>
    <row r="16" spans="1:15" ht="30" customHeight="1">
      <c r="A16" s="67"/>
      <c r="B16" s="68"/>
      <c r="C16" s="31" t="s">
        <v>136</v>
      </c>
      <c r="D16" s="31" t="s">
        <v>57</v>
      </c>
      <c r="E16" s="31" t="s">
        <v>58</v>
      </c>
      <c r="F16" s="32">
        <v>50000</v>
      </c>
      <c r="G16" s="32">
        <v>100000</v>
      </c>
      <c r="H16" s="37" t="s">
        <v>147</v>
      </c>
      <c r="I16" s="14" t="s">
        <v>150</v>
      </c>
      <c r="J16" s="31" t="s">
        <v>55</v>
      </c>
      <c r="K16" s="31" t="s">
        <v>55</v>
      </c>
      <c r="L16" s="31">
        <v>3</v>
      </c>
      <c r="M16" s="54" t="s">
        <v>166</v>
      </c>
      <c r="N16" s="33">
        <v>44440</v>
      </c>
      <c r="O16" s="34">
        <v>44501</v>
      </c>
    </row>
    <row r="17" spans="1:15" ht="38.25">
      <c r="A17" s="70"/>
      <c r="B17" s="69"/>
      <c r="C17" s="31" t="s">
        <v>176</v>
      </c>
      <c r="D17" s="69" t="s">
        <v>57</v>
      </c>
      <c r="E17" s="69" t="s">
        <v>58</v>
      </c>
      <c r="F17" s="32">
        <v>360000</v>
      </c>
      <c r="G17" s="79">
        <v>360000</v>
      </c>
      <c r="H17" s="71" t="s">
        <v>147</v>
      </c>
      <c r="I17" s="69" t="s">
        <v>150</v>
      </c>
      <c r="J17" s="69" t="s">
        <v>55</v>
      </c>
      <c r="K17" s="69" t="s">
        <v>55</v>
      </c>
      <c r="L17" s="69">
        <v>1</v>
      </c>
      <c r="M17" s="72" t="s">
        <v>177</v>
      </c>
      <c r="N17" s="73">
        <v>44228</v>
      </c>
      <c r="O17" s="74">
        <v>44378</v>
      </c>
    </row>
    <row r="18" spans="1:15" ht="25.5">
      <c r="A18" s="30"/>
      <c r="B18" s="31"/>
      <c r="C18" s="31" t="s">
        <v>173</v>
      </c>
      <c r="D18" s="31" t="s">
        <v>57</v>
      </c>
      <c r="E18" s="31" t="s">
        <v>58</v>
      </c>
      <c r="F18" s="32">
        <v>55000</v>
      </c>
      <c r="G18" s="32">
        <v>55000</v>
      </c>
      <c r="H18" s="78" t="s">
        <v>147</v>
      </c>
      <c r="I18" s="31" t="s">
        <v>150</v>
      </c>
      <c r="J18" s="31" t="s">
        <v>55</v>
      </c>
      <c r="K18" s="31" t="s">
        <v>55</v>
      </c>
      <c r="L18" s="31">
        <v>1</v>
      </c>
      <c r="M18" s="54" t="s">
        <v>171</v>
      </c>
      <c r="N18" s="33">
        <v>44287</v>
      </c>
      <c r="O18" s="34">
        <v>44409</v>
      </c>
    </row>
    <row r="19" spans="1:15" ht="25.5">
      <c r="A19" s="70"/>
      <c r="B19" s="69"/>
      <c r="C19" s="69" t="s">
        <v>183</v>
      </c>
      <c r="D19" s="69" t="s">
        <v>57</v>
      </c>
      <c r="E19" s="69" t="s">
        <v>58</v>
      </c>
      <c r="F19" s="82">
        <v>330000</v>
      </c>
      <c r="G19" s="83">
        <v>330000</v>
      </c>
      <c r="H19" s="71" t="s">
        <v>147</v>
      </c>
      <c r="I19" s="69" t="s">
        <v>150</v>
      </c>
      <c r="J19" s="69" t="s">
        <v>55</v>
      </c>
      <c r="K19" s="69" t="s">
        <v>55</v>
      </c>
      <c r="L19" s="69">
        <v>1</v>
      </c>
      <c r="M19" s="72" t="s">
        <v>184</v>
      </c>
      <c r="N19" s="73">
        <v>44256</v>
      </c>
      <c r="O19" s="74">
        <v>44440</v>
      </c>
    </row>
    <row r="20" spans="1:15" ht="25.5">
      <c r="A20" s="70"/>
      <c r="B20" s="69"/>
      <c r="C20" s="69" t="s">
        <v>185</v>
      </c>
      <c r="D20" s="69" t="s">
        <v>57</v>
      </c>
      <c r="E20" s="69" t="s">
        <v>58</v>
      </c>
      <c r="F20" s="82">
        <v>264000</v>
      </c>
      <c r="G20" s="82">
        <v>264000</v>
      </c>
      <c r="H20" s="71" t="s">
        <v>147</v>
      </c>
      <c r="I20" s="69" t="s">
        <v>150</v>
      </c>
      <c r="J20" s="69" t="s">
        <v>55</v>
      </c>
      <c r="K20" s="69" t="s">
        <v>55</v>
      </c>
      <c r="L20" s="69">
        <v>1</v>
      </c>
      <c r="M20" s="72" t="s">
        <v>171</v>
      </c>
      <c r="N20" s="73">
        <v>44287</v>
      </c>
      <c r="O20" s="74">
        <v>44470</v>
      </c>
    </row>
  </sheetData>
  <mergeCells count="5">
    <mergeCell ref="D6:E6"/>
    <mergeCell ref="J6:K6"/>
    <mergeCell ref="N6:O6"/>
    <mergeCell ref="L6:M6"/>
    <mergeCell ref="H6:I6"/>
  </mergeCells>
  <phoneticPr fontId="1" type="noConversion"/>
  <pageMargins left="0.75" right="0.75" top="1" bottom="1" header="0.5" footer="0.5"/>
  <pageSetup paperSize="8" scale="88" fitToHeight="0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2" sqref="L52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Scheda 1</vt:lpstr>
      <vt:lpstr>Scheda 2b</vt:lpstr>
      <vt:lpstr>Scheda 2</vt:lpstr>
      <vt:lpstr>Scheda 3</vt:lpstr>
      <vt:lpstr>Indicazione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ermanno_v</dc:creator>
  <cp:lastModifiedBy>Luisella_b</cp:lastModifiedBy>
  <cp:lastPrinted>2020-11-25T15:12:02Z</cp:lastPrinted>
  <dcterms:created xsi:type="dcterms:W3CDTF">2010-11-29T09:56:54Z</dcterms:created>
  <dcterms:modified xsi:type="dcterms:W3CDTF">2020-11-25T15:12:42Z</dcterms:modified>
</cp:coreProperties>
</file>